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20" windowWidth="15480" windowHeight="11160" activeTab="0"/>
  </bookViews>
  <sheets>
    <sheet name="PARA PAGO LISTO trabajando " sheetId="1" r:id="rId1"/>
    <sheet name="RESUMEN AL 30-01-2018" sheetId="2" r:id="rId2"/>
  </sheets>
  <definedNames>
    <definedName name="_xlnm._FilterDatabase" localSheetId="0" hidden="1">'PARA PAGO LISTO trabajando '!$A$11:$L$525</definedName>
    <definedName name="_xlnm.Print_Area" localSheetId="0">'PARA PAGO LISTO trabajando '!$A$1:$O$521</definedName>
    <definedName name="_xlnm.Print_Titles" localSheetId="0">'PARA PAGO LISTO trabajando '!$1:$9</definedName>
  </definedNames>
  <calcPr fullCalcOnLoad="1"/>
</workbook>
</file>

<file path=xl/sharedStrings.xml><?xml version="1.0" encoding="utf-8"?>
<sst xmlns="http://schemas.openxmlformats.org/spreadsheetml/2006/main" count="2471" uniqueCount="827">
  <si>
    <t>GERENCIA FINANCIERA Y ADMINISTRATIVA</t>
  </si>
  <si>
    <t>FECHA DEL DOC</t>
  </si>
  <si>
    <t>NCF.NO.</t>
  </si>
  <si>
    <t>CENTRO AUTOMOTRIZ JOSE VARGAS</t>
  </si>
  <si>
    <t>DULCE DECORACIONES</t>
  </si>
  <si>
    <t>CONSTRUCCIONES DISEñO Y FERRETERIA EVANGOR</t>
  </si>
  <si>
    <t>FACIMAX, SRL</t>
  </si>
  <si>
    <t>SOLUCIONES RINCON , SRL</t>
  </si>
  <si>
    <t>A010010011500000184</t>
  </si>
  <si>
    <t>A010010011500000198</t>
  </si>
  <si>
    <t>A010010011500000002</t>
  </si>
  <si>
    <t>A010010011500000003</t>
  </si>
  <si>
    <t>A010010011500000001</t>
  </si>
  <si>
    <t>A010010011500000049</t>
  </si>
  <si>
    <t>A010010011500000013</t>
  </si>
  <si>
    <t>A010010011500000096</t>
  </si>
  <si>
    <t>A010010011500000008</t>
  </si>
  <si>
    <t>A010010011500000028</t>
  </si>
  <si>
    <t>A010010011500000016</t>
  </si>
  <si>
    <t>A010010011500000557</t>
  </si>
  <si>
    <t>A010010011500001841</t>
  </si>
  <si>
    <t>A010010011500001003</t>
  </si>
  <si>
    <t>A010010011500000012</t>
  </si>
  <si>
    <t>RELACION DE EXPEDIENTE ( CTA. X PAGAR )</t>
  </si>
  <si>
    <t>TOTAL CUENTAS X PAGAR</t>
  </si>
  <si>
    <t>SANTO DOMINGO MOTORS S.A</t>
  </si>
  <si>
    <t>A010010011500000168</t>
  </si>
  <si>
    <t>S &amp; Y SUPPY SRL.</t>
  </si>
  <si>
    <t>SUPLECA COMERCIAL, SRL.</t>
  </si>
  <si>
    <t>HELIDOSA,S.A</t>
  </si>
  <si>
    <t>VERABREU, SRL.</t>
  </si>
  <si>
    <t>GLENCORE ENTERPRISES</t>
  </si>
  <si>
    <t>A010010011500000286</t>
  </si>
  <si>
    <t>A010010011500000287</t>
  </si>
  <si>
    <t>A010010011500000289</t>
  </si>
  <si>
    <t>A010010011500000288</t>
  </si>
  <si>
    <t>D&amp;D REPRESENTACIONES,SRL.</t>
  </si>
  <si>
    <t>SOWEY COMERCIAL, EIRL</t>
  </si>
  <si>
    <t>SOLUCIONES CORPARATIVAS SRL.</t>
  </si>
  <si>
    <t>A010010011500003648</t>
  </si>
  <si>
    <t>A010010011500003741</t>
  </si>
  <si>
    <t>ARTE LUZ SRL</t>
  </si>
  <si>
    <t>A010010011500000881</t>
  </si>
  <si>
    <t>A010010011500000925</t>
  </si>
  <si>
    <t>A010010011500000896</t>
  </si>
  <si>
    <t>A010010011500000004</t>
  </si>
  <si>
    <t>FAUSTO BONILLA PRADO</t>
  </si>
  <si>
    <t>A010010011500000029</t>
  </si>
  <si>
    <t>INSTITUTO TECNOLOG. DE SANTO DOM.</t>
  </si>
  <si>
    <t>JOSE MANUEL HERRERA</t>
  </si>
  <si>
    <t>P010010011502583803</t>
  </si>
  <si>
    <t>PADRON OFFICE SUPPLY</t>
  </si>
  <si>
    <t>A010010011500002118</t>
  </si>
  <si>
    <t>A010010011500002065</t>
  </si>
  <si>
    <t>PROVEEDORA DE BIENES Y SERVICIOS</t>
  </si>
  <si>
    <t>MOTOR PLAN S,A.</t>
  </si>
  <si>
    <t>A010010011501679102</t>
  </si>
  <si>
    <t>R.S.D REMANUFACTURE SOLUTION DOM , SRL</t>
  </si>
  <si>
    <t>A010010011500002321</t>
  </si>
  <si>
    <t>A010010011500002322</t>
  </si>
  <si>
    <t>A010010011500000009</t>
  </si>
  <si>
    <t>FOTOMEGRAF, S.A.</t>
  </si>
  <si>
    <t>A010010011500000426</t>
  </si>
  <si>
    <t>COFESA, SRL.</t>
  </si>
  <si>
    <t>AMERICAN BUSINESS MACHINE (ABM)</t>
  </si>
  <si>
    <t>A010010011500008887</t>
  </si>
  <si>
    <t>A010010011500000032</t>
  </si>
  <si>
    <t>DIGISI, SRL.</t>
  </si>
  <si>
    <t>A010010011500000027</t>
  </si>
  <si>
    <t>A010010011500000020</t>
  </si>
  <si>
    <t>A010010011500000019</t>
  </si>
  <si>
    <t>EDITORA EL CARIBE, C POR A.</t>
  </si>
  <si>
    <t>ROMA, SRL.</t>
  </si>
  <si>
    <t>GOYO REBOBINADO, SRL.</t>
  </si>
  <si>
    <t>A020020011500000678</t>
  </si>
  <si>
    <t>A020020011500000180</t>
  </si>
  <si>
    <t>A020020011500000181</t>
  </si>
  <si>
    <t>A020020011500000182</t>
  </si>
  <si>
    <t>MANUEL MARIA M POLANCO ZELLER</t>
  </si>
  <si>
    <t>A010010011500007789</t>
  </si>
  <si>
    <t>PLANIODONT</t>
  </si>
  <si>
    <t>A010010011500000039</t>
  </si>
  <si>
    <t>A010010011500000037</t>
  </si>
  <si>
    <t>A010010011500000036</t>
  </si>
  <si>
    <t>SERSIMOTRIZ</t>
  </si>
  <si>
    <t>A010010011500007556</t>
  </si>
  <si>
    <t>A010010011500007582</t>
  </si>
  <si>
    <t>A010010011500007581</t>
  </si>
  <si>
    <t>A010010011500007583</t>
  </si>
  <si>
    <t>A010010011500007601</t>
  </si>
  <si>
    <t>A010010011500007490</t>
  </si>
  <si>
    <t>A010010011500007505</t>
  </si>
  <si>
    <t>A010010011500007511</t>
  </si>
  <si>
    <t>A010010011500007489</t>
  </si>
  <si>
    <t>A010010011500007509</t>
  </si>
  <si>
    <t>A010010011500007508</t>
  </si>
  <si>
    <t>A010010011500007510</t>
  </si>
  <si>
    <t>FELIX ARIEL CASTILLO</t>
  </si>
  <si>
    <t>P010010011501235528</t>
  </si>
  <si>
    <t>P010010011501235531</t>
  </si>
  <si>
    <t>P010010011501235532</t>
  </si>
  <si>
    <t>P010010011501235540</t>
  </si>
  <si>
    <t>P010010011501235542</t>
  </si>
  <si>
    <t>P010010011501235539</t>
  </si>
  <si>
    <t>HEQUI COMUNICACIONES, SRL.</t>
  </si>
  <si>
    <t>A010010010100003508</t>
  </si>
  <si>
    <t>A010010010100000254</t>
  </si>
  <si>
    <t>LEOPOLDO ANTONIO OVIEDO</t>
  </si>
  <si>
    <t>A010010011500000109</t>
  </si>
  <si>
    <t>A010010011500000105</t>
  </si>
  <si>
    <t>LUBRICANTES DIVERSOS, S.A</t>
  </si>
  <si>
    <t>A010010011500002194</t>
  </si>
  <si>
    <t>A010010011500002047</t>
  </si>
  <si>
    <t>A010010011500002046</t>
  </si>
  <si>
    <t>A010010011500002045</t>
  </si>
  <si>
    <t xml:space="preserve">PRIMICIAS </t>
  </si>
  <si>
    <t>PARRAQUIA SAN ANTONIO DE PADUA</t>
  </si>
  <si>
    <t>P010010011501528319</t>
  </si>
  <si>
    <t>P010010011501528318</t>
  </si>
  <si>
    <t>P010010011501528321</t>
  </si>
  <si>
    <t>P010010011501528322</t>
  </si>
  <si>
    <t>P010010011501528374</t>
  </si>
  <si>
    <t>P010010011501528375</t>
  </si>
  <si>
    <t>P010010011501528376</t>
  </si>
  <si>
    <t>P010010011501528377</t>
  </si>
  <si>
    <t>P010010011501528378</t>
  </si>
  <si>
    <t>P010010011501528379</t>
  </si>
  <si>
    <t>P010010011501528333</t>
  </si>
  <si>
    <t>P010010011501528334</t>
  </si>
  <si>
    <t>P010010011501528338</t>
  </si>
  <si>
    <t>PRODUCIONES MESA &amp; ASOCIADOS</t>
  </si>
  <si>
    <t>A010010011500000069</t>
  </si>
  <si>
    <t>A010010011500000070</t>
  </si>
  <si>
    <t>A010010011500000071</t>
  </si>
  <si>
    <t>MICROX, S.A.</t>
  </si>
  <si>
    <t>A010010011500000223</t>
  </si>
  <si>
    <t>GLADYS BELLO JIMENEZ</t>
  </si>
  <si>
    <t>P0110010011500743917</t>
  </si>
  <si>
    <t>P0110010011500743918</t>
  </si>
  <si>
    <t>P0110010011500743920</t>
  </si>
  <si>
    <t>P0110010011500743919</t>
  </si>
  <si>
    <t>P0110010011500743930</t>
  </si>
  <si>
    <t>P0110010011500743929</t>
  </si>
  <si>
    <t>P0110010011500743931</t>
  </si>
  <si>
    <t>P0110010011500743932</t>
  </si>
  <si>
    <t>P0110010011500743933</t>
  </si>
  <si>
    <t>P0110010011500743935</t>
  </si>
  <si>
    <t>P0110010011500743936</t>
  </si>
  <si>
    <t>P0110010011501024846</t>
  </si>
  <si>
    <t>P0110010011501024844</t>
  </si>
  <si>
    <t>P0110010011501024845</t>
  </si>
  <si>
    <t>P0110010011501024842</t>
  </si>
  <si>
    <t>P0110010011501024843</t>
  </si>
  <si>
    <t>HYLSA, S.A.</t>
  </si>
  <si>
    <t>EMMA J. BELLIARD NUÑEZ</t>
  </si>
  <si>
    <t>A010010011500005244</t>
  </si>
  <si>
    <t>A010010011500005245</t>
  </si>
  <si>
    <t>A010010011500005246</t>
  </si>
  <si>
    <t>A010010011500005247</t>
  </si>
  <si>
    <t>A010010011500005248</t>
  </si>
  <si>
    <t>A010010011500005249</t>
  </si>
  <si>
    <t>EVERT AUTO TECH, SA</t>
  </si>
  <si>
    <t>A010010011500000100</t>
  </si>
  <si>
    <t>DISTRIBUIDORA UNIVERSAL, SA.</t>
  </si>
  <si>
    <t>A020010011500000482</t>
  </si>
  <si>
    <t>A020010011500000486</t>
  </si>
  <si>
    <t>A020010011500003092</t>
  </si>
  <si>
    <t>A020010011500003095</t>
  </si>
  <si>
    <t>A020010011500003270</t>
  </si>
  <si>
    <t>DAYSI SOSA M</t>
  </si>
  <si>
    <t>ROSA MARIA NADAL &amp; ASOCIADOS, SRL.</t>
  </si>
  <si>
    <t>A010010011500000118</t>
  </si>
  <si>
    <t>A010010011500000006</t>
  </si>
  <si>
    <t>TECNOMUNDO</t>
  </si>
  <si>
    <t>SANZ TRAILERS</t>
  </si>
  <si>
    <t>A010010011500000564</t>
  </si>
  <si>
    <t>A010010011500000554</t>
  </si>
  <si>
    <t>A010010011500000545</t>
  </si>
  <si>
    <t>A010010011500000533</t>
  </si>
  <si>
    <t>A010010011500000487</t>
  </si>
  <si>
    <t>A010010011500000476</t>
  </si>
  <si>
    <t>A010010011500000464</t>
  </si>
  <si>
    <t>A010010011500000451</t>
  </si>
  <si>
    <t>A010010011500000442</t>
  </si>
  <si>
    <t>A010010011500000307</t>
  </si>
  <si>
    <t>A010010011500000136</t>
  </si>
  <si>
    <t>A010020011500000734</t>
  </si>
  <si>
    <t>A010020011500000727</t>
  </si>
  <si>
    <t>A010010011500007220</t>
  </si>
  <si>
    <t>A010010011500007177</t>
  </si>
  <si>
    <t>A010010011500007176</t>
  </si>
  <si>
    <t>A010010011500007179</t>
  </si>
  <si>
    <t>A010010011500000154</t>
  </si>
  <si>
    <t>A010010011500007175</t>
  </si>
  <si>
    <t>J&amp;S C0.</t>
  </si>
  <si>
    <t>A010010010100003509</t>
  </si>
  <si>
    <t>LUIS BERNARDO OLAVERRIA</t>
  </si>
  <si>
    <t>A010010011500000026</t>
  </si>
  <si>
    <t>INGENIERIA Y SERVICIOS ANENJO,SRL.</t>
  </si>
  <si>
    <t>A010010011500000040</t>
  </si>
  <si>
    <t>CARIBEAN O Y R ENTERPRISES, SRI</t>
  </si>
  <si>
    <t>SERVIFLOTA DOMINICANA. SRL.</t>
  </si>
  <si>
    <t>A010010011500000332</t>
  </si>
  <si>
    <t>A010010011500000331</t>
  </si>
  <si>
    <t>A010010011500000328</t>
  </si>
  <si>
    <t>A010010011500000329</t>
  </si>
  <si>
    <t>A010010011500000325</t>
  </si>
  <si>
    <t>A010010011500000326</t>
  </si>
  <si>
    <t>A010010011500000327</t>
  </si>
  <si>
    <t>A010010011500000305</t>
  </si>
  <si>
    <t>A010010011500000304</t>
  </si>
  <si>
    <t>A010010011500000306</t>
  </si>
  <si>
    <t>A010010011500000320</t>
  </si>
  <si>
    <t>A010010011500000323</t>
  </si>
  <si>
    <t>A010010011500000321</t>
  </si>
  <si>
    <t>SOCIEDAD DOM.  DE ABOGADO SIGLO XXI</t>
  </si>
  <si>
    <t>A010010011500000348</t>
  </si>
  <si>
    <t>MEDIA TEAM DOMINICANA, S.A.</t>
  </si>
  <si>
    <t>MAYRA LARA GUZMAN</t>
  </si>
  <si>
    <t>A010010011500000216</t>
  </si>
  <si>
    <t>AMBIENTE EDUCATIVO, S.A.</t>
  </si>
  <si>
    <t>A010010011500000007</t>
  </si>
  <si>
    <t>CASTING SCORPION</t>
  </si>
  <si>
    <t>A010010011500000213</t>
  </si>
  <si>
    <t>A010010011500000048</t>
  </si>
  <si>
    <t>A020010011500006213</t>
  </si>
  <si>
    <t>A010030021500006322</t>
  </si>
  <si>
    <t>A010010011500000022</t>
  </si>
  <si>
    <t>P010010011501528320</t>
  </si>
  <si>
    <t>A010010011500000035</t>
  </si>
  <si>
    <t>DAUBERTO ZABALA P</t>
  </si>
  <si>
    <t>A010010011500000534</t>
  </si>
  <si>
    <t>A010010011500000535</t>
  </si>
  <si>
    <t>IMPRENTA LA UNION, SRL.</t>
  </si>
  <si>
    <t>A010010011500000005</t>
  </si>
  <si>
    <t>IMPRESO OTILIO</t>
  </si>
  <si>
    <t>A010010011500000024</t>
  </si>
  <si>
    <t>INVERSIONES TEJADA VALERA, SRL.</t>
  </si>
  <si>
    <t>A010010011500000544</t>
  </si>
  <si>
    <t>A010010011500000546</t>
  </si>
  <si>
    <t>A010010011500000547</t>
  </si>
  <si>
    <t>A010010011500000548</t>
  </si>
  <si>
    <t>A010010011500000549</t>
  </si>
  <si>
    <t>JOSE WILLIAN REYES C.</t>
  </si>
  <si>
    <t>JULIVIOT FLORISTERIA</t>
  </si>
  <si>
    <t>A010010011500000015</t>
  </si>
  <si>
    <t>MARMAID 200, S.A</t>
  </si>
  <si>
    <t>METROMED S.A.</t>
  </si>
  <si>
    <t>A010010011500000202</t>
  </si>
  <si>
    <t>A010010011500000232</t>
  </si>
  <si>
    <t>NUÑEZ RAMIREZ .</t>
  </si>
  <si>
    <t>PUBLIFAR, SRL.</t>
  </si>
  <si>
    <t>RAFAEL GRASSAL CASTRO</t>
  </si>
  <si>
    <t>A010010011500001757</t>
  </si>
  <si>
    <t>A010010011500000128</t>
  </si>
  <si>
    <t>A040010011500010708</t>
  </si>
  <si>
    <t>A040010011500010772</t>
  </si>
  <si>
    <t>SELLADORES COBIAN</t>
  </si>
  <si>
    <t>A010010011500000180</t>
  </si>
  <si>
    <t>A010010011500000330</t>
  </si>
  <si>
    <t>SKAGEN S.A.</t>
  </si>
  <si>
    <t>A010010011500001108</t>
  </si>
  <si>
    <t>A040010011500001293</t>
  </si>
  <si>
    <t>A040010011500001187</t>
  </si>
  <si>
    <t>YANETH BASORA GARCIA</t>
  </si>
  <si>
    <t>A010010011500008501</t>
  </si>
  <si>
    <t>A010010011500008505</t>
  </si>
  <si>
    <t>A010010011500008673</t>
  </si>
  <si>
    <t>A010010011500004131</t>
  </si>
  <si>
    <t>A010010011500042371</t>
  </si>
  <si>
    <t>A010010011500042370</t>
  </si>
  <si>
    <t>A010010011500042369</t>
  </si>
  <si>
    <t>A010010011500042368</t>
  </si>
  <si>
    <t>A010010011500042367</t>
  </si>
  <si>
    <t>A010010011500042366</t>
  </si>
  <si>
    <t>A010010011500003273</t>
  </si>
  <si>
    <t>A010010011500003422</t>
  </si>
  <si>
    <t>A010010011500003274</t>
  </si>
  <si>
    <t>A010010011500000766</t>
  </si>
  <si>
    <t xml:space="preserve">CUENTAS X PAGAR </t>
  </si>
  <si>
    <t>MARCELINO M. FULGENCIO SANTANA</t>
  </si>
  <si>
    <t>CUENTAS X PAGAR DISPENSA I</t>
  </si>
  <si>
    <t>CUENTAS X PAGAR DISPENSA II</t>
  </si>
  <si>
    <t>A010010011500008921</t>
  </si>
  <si>
    <t>A010010011500000283</t>
  </si>
  <si>
    <t>A010010011500000284</t>
  </si>
  <si>
    <t>REPRESENTACIONES Y SERVICIOS</t>
  </si>
  <si>
    <t>A010010011500000231</t>
  </si>
  <si>
    <t>A010010011500000041</t>
  </si>
  <si>
    <t>A010010011500003939</t>
  </si>
  <si>
    <t>DIAZ HATTON &amp; ASOCIADOS</t>
  </si>
  <si>
    <t>LOGOMARCA, S.A</t>
  </si>
  <si>
    <t>CENTRO DE SERVICIOS PLAZA OLIMPICA</t>
  </si>
  <si>
    <t>19/12/2014</t>
  </si>
  <si>
    <t>27/09/2013</t>
  </si>
  <si>
    <t>GOLD PEARL BUSINESS CORP, SRL</t>
  </si>
  <si>
    <t>P010010011502770424</t>
  </si>
  <si>
    <t>31/03/2010</t>
  </si>
  <si>
    <t>A010010011500000501</t>
  </si>
  <si>
    <t>A010010011500000502</t>
  </si>
  <si>
    <t>P01001001150167898</t>
  </si>
  <si>
    <t>IGLESIAS CONSTRUCCIONES, SRL</t>
  </si>
  <si>
    <t>P010010011500436814</t>
  </si>
  <si>
    <t>14/03/2016</t>
  </si>
  <si>
    <t>11/02/2016</t>
  </si>
  <si>
    <t>RUBYCOM, SRL</t>
  </si>
  <si>
    <t>A010010010100000052</t>
  </si>
  <si>
    <t>A010010010100000053</t>
  </si>
  <si>
    <t xml:space="preserve"> </t>
  </si>
  <si>
    <t>A010010011500008292</t>
  </si>
  <si>
    <t>EDEESTE</t>
  </si>
  <si>
    <t>OMCAR DOMINICANA, SRL</t>
  </si>
  <si>
    <t>CAASD</t>
  </si>
  <si>
    <t xml:space="preserve">  </t>
  </si>
  <si>
    <t>29/06/2015</t>
  </si>
  <si>
    <t>A010010011500006427</t>
  </si>
  <si>
    <t>A010010010100001688</t>
  </si>
  <si>
    <t>31/05/2016</t>
  </si>
  <si>
    <t>13/01/2011</t>
  </si>
  <si>
    <t>24/02/2015</t>
  </si>
  <si>
    <t>28/12/2010</t>
  </si>
  <si>
    <t>25/09/2012</t>
  </si>
  <si>
    <t>22/10/2010</t>
  </si>
  <si>
    <t xml:space="preserve">30/06/2015 </t>
  </si>
  <si>
    <t xml:space="preserve">25/06/2018 </t>
  </si>
  <si>
    <t>19/10/2015</t>
  </si>
  <si>
    <t>21/04/2015</t>
  </si>
  <si>
    <t>16/07/2012</t>
  </si>
  <si>
    <t>18/07/2012</t>
  </si>
  <si>
    <t>20/07/2012</t>
  </si>
  <si>
    <t>20/04/2015</t>
  </si>
  <si>
    <t xml:space="preserve">A010010011500000544 </t>
  </si>
  <si>
    <t>17/02/2015</t>
  </si>
  <si>
    <t xml:space="preserve">A010010011500000744 </t>
  </si>
  <si>
    <t>19/05/2015</t>
  </si>
  <si>
    <t>16/06/2015</t>
  </si>
  <si>
    <t>30/07/2015</t>
  </si>
  <si>
    <t>A010010011500000201</t>
  </si>
  <si>
    <t>11/01/2015</t>
  </si>
  <si>
    <t>26/06/2015</t>
  </si>
  <si>
    <t>01/07/2009</t>
  </si>
  <si>
    <t>01/08/2009</t>
  </si>
  <si>
    <t>01/09/2009</t>
  </si>
  <si>
    <t>01/10/2009</t>
  </si>
  <si>
    <t>01/11/2009</t>
  </si>
  <si>
    <t>01/12/2009</t>
  </si>
  <si>
    <t>12/01/2015</t>
  </si>
  <si>
    <t>12/03/2010</t>
  </si>
  <si>
    <t>13/12/2010</t>
  </si>
  <si>
    <t>06/05/2011</t>
  </si>
  <si>
    <t>A020010011500005039</t>
  </si>
  <si>
    <t>12/11/2014</t>
  </si>
  <si>
    <t>30/04/2015</t>
  </si>
  <si>
    <t>11/05/2015</t>
  </si>
  <si>
    <t>01/12/2010</t>
  </si>
  <si>
    <t>13/08/2015</t>
  </si>
  <si>
    <t>23/01/2009</t>
  </si>
  <si>
    <t>30/03/2010</t>
  </si>
  <si>
    <t>30/04/2010</t>
  </si>
  <si>
    <t>30/05/2010</t>
  </si>
  <si>
    <t>30/08/2010</t>
  </si>
  <si>
    <t>30/07/2010</t>
  </si>
  <si>
    <t>14/09/2015</t>
  </si>
  <si>
    <t>25/02/2009</t>
  </si>
  <si>
    <t>25/03/2009</t>
  </si>
  <si>
    <t>24/04/2009</t>
  </si>
  <si>
    <t>26/05/2009</t>
  </si>
  <si>
    <t>27/06/2009</t>
  </si>
  <si>
    <t>28/072009</t>
  </si>
  <si>
    <t>28/08/2009</t>
  </si>
  <si>
    <t>27/09/2009</t>
  </si>
  <si>
    <t>28/10/2009</t>
  </si>
  <si>
    <t>28/11/2009</t>
  </si>
  <si>
    <t>27/12/2009</t>
  </si>
  <si>
    <t>03/03/2011</t>
  </si>
  <si>
    <t>03/05/2011</t>
  </si>
  <si>
    <t>03/06/2011</t>
  </si>
  <si>
    <t>09/06/2011</t>
  </si>
  <si>
    <t>12/07/2011</t>
  </si>
  <si>
    <t>22/07/2015</t>
  </si>
  <si>
    <t>18/12/2014</t>
  </si>
  <si>
    <t>12/08/2015</t>
  </si>
  <si>
    <t>05/05/2015</t>
  </si>
  <si>
    <t>23/01/2015</t>
  </si>
  <si>
    <t>03/03/2015</t>
  </si>
  <si>
    <t>01/04/2014</t>
  </si>
  <si>
    <t>01/12/2014</t>
  </si>
  <si>
    <t>18/05/2011</t>
  </si>
  <si>
    <t>04/03/2015</t>
  </si>
  <si>
    <t>P010010011500436816</t>
  </si>
  <si>
    <t>09/10/2015</t>
  </si>
  <si>
    <t>24/06/2015</t>
  </si>
  <si>
    <t>30/09/2015</t>
  </si>
  <si>
    <t>13/03/2015</t>
  </si>
  <si>
    <t>A0100100115000001</t>
  </si>
  <si>
    <t>P010010011501278511</t>
  </si>
  <si>
    <t>P010010011501278510</t>
  </si>
  <si>
    <t>P010010011501278512</t>
  </si>
  <si>
    <t>P010010011501278515</t>
  </si>
  <si>
    <t>P010010011501278516</t>
  </si>
  <si>
    <t>P010010011501278517</t>
  </si>
  <si>
    <t>A0100100120080022</t>
  </si>
  <si>
    <t>A0100100120080023</t>
  </si>
  <si>
    <t>A0100100120080024</t>
  </si>
  <si>
    <t>A010010011500005727</t>
  </si>
  <si>
    <t>27/02/2015</t>
  </si>
  <si>
    <t>28/02/2015</t>
  </si>
  <si>
    <t>MODULOFFICE,  BLAJIM,  SRL.</t>
  </si>
  <si>
    <t xml:space="preserve">NUEVA  EDITORA,  LA INFORMACION. </t>
  </si>
  <si>
    <t xml:space="preserve">A0100100115000021110 </t>
  </si>
  <si>
    <t>A0100100115000021210</t>
  </si>
  <si>
    <t>A0100100115000012611</t>
  </si>
  <si>
    <t xml:space="preserve">A0100100115000012711  </t>
  </si>
  <si>
    <t xml:space="preserve">A0100100115000012811  </t>
  </si>
  <si>
    <t>A0100100115000012911</t>
  </si>
  <si>
    <t>A0100100115000013011</t>
  </si>
  <si>
    <t>A0100100115000013111</t>
  </si>
  <si>
    <t>A0100100115000013211</t>
  </si>
  <si>
    <t>A0100100115000021310</t>
  </si>
  <si>
    <t>A0100100115000013311</t>
  </si>
  <si>
    <t>10/30/2010</t>
  </si>
  <si>
    <t>11/30/2010</t>
  </si>
  <si>
    <t>01/15/2011</t>
  </si>
  <si>
    <t>02/15/2011</t>
  </si>
  <si>
    <t>03/15/2011</t>
  </si>
  <si>
    <t>05/15/2011</t>
  </si>
  <si>
    <t>06/15/2011</t>
  </si>
  <si>
    <t>07/15/2011</t>
  </si>
  <si>
    <t>08/12/2011</t>
  </si>
  <si>
    <t>09/12/2011</t>
  </si>
  <si>
    <t>P010010011501528341</t>
  </si>
  <si>
    <t>13/07/2011</t>
  </si>
  <si>
    <t>A01001001150009328</t>
  </si>
  <si>
    <t>A01001001150000933</t>
  </si>
  <si>
    <t>26/03/2015</t>
  </si>
  <si>
    <t>21/09/2011</t>
  </si>
  <si>
    <t>05/27/2015</t>
  </si>
  <si>
    <t>A010010011500003986</t>
  </si>
  <si>
    <t>A010010011500004073</t>
  </si>
  <si>
    <t>A0100100115000004147</t>
  </si>
  <si>
    <t>A010010011500004265</t>
  </si>
  <si>
    <t>A010010011500004317</t>
  </si>
  <si>
    <t>A010010011500004318</t>
  </si>
  <si>
    <t>A010010011500004547</t>
  </si>
  <si>
    <t>A010010011500004649</t>
  </si>
  <si>
    <t>A010010011500004745</t>
  </si>
  <si>
    <t>A010010011500004868</t>
  </si>
  <si>
    <t>A010010011500005192</t>
  </si>
  <si>
    <t>A010010011500005445</t>
  </si>
  <si>
    <t>A010010011500005640</t>
  </si>
  <si>
    <t>A010010011500005950</t>
  </si>
  <si>
    <t>A010010011500005951</t>
  </si>
  <si>
    <t>A010010011500006130</t>
  </si>
  <si>
    <t>A010010011500006291</t>
  </si>
  <si>
    <t>A0100100115000006689</t>
  </si>
  <si>
    <t>A01001001150000585</t>
  </si>
  <si>
    <t>A010010011500004928</t>
  </si>
  <si>
    <t xml:space="preserve">A010010011500005078 </t>
  </si>
  <si>
    <t>A010010011500005324</t>
  </si>
  <si>
    <t>A0100100115000006559</t>
  </si>
  <si>
    <t>A010010011500006814</t>
  </si>
  <si>
    <t>A010010011500115497</t>
  </si>
  <si>
    <t>A010010011500155507</t>
  </si>
  <si>
    <t>A010010011500000522</t>
  </si>
  <si>
    <t>A01001001150000576</t>
  </si>
  <si>
    <t>28/04/2015</t>
  </si>
  <si>
    <t>A010010011500000293</t>
  </si>
  <si>
    <t>A010010011501500383</t>
  </si>
  <si>
    <t>A010010011500000740</t>
  </si>
  <si>
    <t>A010010011500005206</t>
  </si>
  <si>
    <t>A010010011500005207</t>
  </si>
  <si>
    <t>A010010011500005208</t>
  </si>
  <si>
    <t>A010010011500005209</t>
  </si>
  <si>
    <t>A010010011500005213</t>
  </si>
  <si>
    <t>A010010011500005214</t>
  </si>
  <si>
    <t>A010010011500002246</t>
  </si>
  <si>
    <t>A010010011501344908</t>
  </si>
  <si>
    <t>A010010011501344909</t>
  </si>
  <si>
    <t>A010010011501344910</t>
  </si>
  <si>
    <t>A010010011501344911</t>
  </si>
  <si>
    <t>A010010011501344912</t>
  </si>
  <si>
    <t>A010010011501672237</t>
  </si>
  <si>
    <t>A010010011500000204</t>
  </si>
  <si>
    <t>EDITORA IANNA, S.A.</t>
  </si>
  <si>
    <t>SOLUCIONES DIVERSAS, SRL.</t>
  </si>
  <si>
    <t>SUPLIDORA  DE PRODUCTOS GENERALES,  AVILA</t>
  </si>
  <si>
    <t>A010010011500002048</t>
  </si>
  <si>
    <t>A010010011500002049</t>
  </si>
  <si>
    <t>A010010011500002050</t>
  </si>
  <si>
    <t>A010010011500002051</t>
  </si>
  <si>
    <t>A010010011500002052</t>
  </si>
  <si>
    <t>A010010011500002053</t>
  </si>
  <si>
    <t>A010010011500002054</t>
  </si>
  <si>
    <t>A010010011500002055</t>
  </si>
  <si>
    <t>A010010011500002056</t>
  </si>
  <si>
    <t>31/04/2010</t>
  </si>
  <si>
    <t>31/06/2010</t>
  </si>
  <si>
    <t>31/09/2010</t>
  </si>
  <si>
    <t>31/11/2010</t>
  </si>
  <si>
    <t>25/07/2016</t>
  </si>
  <si>
    <t>RANGO, SRL</t>
  </si>
  <si>
    <t>INVERPROYECTO 2000</t>
  </si>
  <si>
    <t>A0100100115001500449</t>
  </si>
  <si>
    <t>ANDEL STAR INC.</t>
  </si>
  <si>
    <t>A010010011500002310</t>
  </si>
  <si>
    <t>A010010011500002309</t>
  </si>
  <si>
    <t>A010010011500002311</t>
  </si>
  <si>
    <t>A010010011500002312</t>
  </si>
  <si>
    <t xml:space="preserve">JOSE DEL CARMEN RAMIREZ </t>
  </si>
  <si>
    <t xml:space="preserve">CONSETO </t>
  </si>
  <si>
    <t>A01002001150000024</t>
  </si>
  <si>
    <t>OSVALDO MANUEL PEREZ</t>
  </si>
  <si>
    <t>A010010010100101007</t>
  </si>
  <si>
    <t>COMUNICACIONES SOCIALES Y ASESORIAS</t>
  </si>
  <si>
    <t>07/08/2015</t>
  </si>
  <si>
    <t>14/10/2015</t>
  </si>
  <si>
    <t>30/06/2010</t>
  </si>
  <si>
    <t>A010010011500009030</t>
  </si>
  <si>
    <t>A010010011500009031</t>
  </si>
  <si>
    <t>DISTRIBUIDORA  INTERNACIONALES DE PETROLEO</t>
  </si>
  <si>
    <t>PROVEDOR</t>
  </si>
  <si>
    <t>A010010011500000828</t>
  </si>
  <si>
    <t>A010010011500000830</t>
  </si>
  <si>
    <t>A010010011500000829</t>
  </si>
  <si>
    <t>A010010011500000831</t>
  </si>
  <si>
    <t>A010010011500000832</t>
  </si>
  <si>
    <t>A010010011500000833</t>
  </si>
  <si>
    <t>A010010011500000876</t>
  </si>
  <si>
    <t>CORPOLPA, S.R.L.</t>
  </si>
  <si>
    <t>A010010011500000108</t>
  </si>
  <si>
    <t>ARS PALIC</t>
  </si>
  <si>
    <t>CULTURA CURINARIA</t>
  </si>
  <si>
    <t>A020020011500000064</t>
  </si>
  <si>
    <t>A010010011500000067</t>
  </si>
  <si>
    <t>A01001001150000059</t>
  </si>
  <si>
    <t>SERVEYINGARO</t>
  </si>
  <si>
    <t>A010010011500000010</t>
  </si>
  <si>
    <t>AUTO MECANICA GOMEZ Y ASOCIADOS, SRL</t>
  </si>
  <si>
    <t>A010010011500001056</t>
  </si>
  <si>
    <t>A010010011500001054</t>
  </si>
  <si>
    <t>A010010011500001051</t>
  </si>
  <si>
    <t>A010010011500001052</t>
  </si>
  <si>
    <t>A010010011500001057</t>
  </si>
  <si>
    <t>A010010011500001055</t>
  </si>
  <si>
    <t>CODETEL</t>
  </si>
  <si>
    <t>SUPLIDORES DIVERSOS, SRL.</t>
  </si>
  <si>
    <t>PUBLICACIONES AHORA, C POR A</t>
  </si>
  <si>
    <t>SEGURO BANRESERVAS</t>
  </si>
  <si>
    <t>DIES TRADING S.R.L</t>
  </si>
  <si>
    <t>A0100100115000000015</t>
  </si>
  <si>
    <t>A010010011500000537</t>
  </si>
  <si>
    <t>CERTV</t>
  </si>
  <si>
    <t>A010030021500000067</t>
  </si>
  <si>
    <t>A010010011500000929</t>
  </si>
  <si>
    <t>SERGIO AUGUSTO NOVA MENDEZ</t>
  </si>
  <si>
    <t>A010010011500000930</t>
  </si>
  <si>
    <t>A010010011500000931</t>
  </si>
  <si>
    <t>A010010011500000932</t>
  </si>
  <si>
    <t>MANUEL ARSENIO URENA, S.A.</t>
  </si>
  <si>
    <t>A0100100115000102346</t>
  </si>
  <si>
    <t>EVENTOS Y SERVICIOS VERALEE, S.R.L.</t>
  </si>
  <si>
    <t>ACTUALIDADES HOME CENTER</t>
  </si>
  <si>
    <t>DINAMICOS, IMPRESIÓN DIGITAL</t>
  </si>
  <si>
    <t>INDUSTRIA DEL SOBRE</t>
  </si>
  <si>
    <t>EDENORTE</t>
  </si>
  <si>
    <t xml:space="preserve">INTERDECO </t>
  </si>
  <si>
    <t>A010010011500000379</t>
  </si>
  <si>
    <t>TELEDUCA</t>
  </si>
  <si>
    <t>A010010011500000152</t>
  </si>
  <si>
    <t>A020010011500007648</t>
  </si>
  <si>
    <t>CLICKTECK</t>
  </si>
  <si>
    <t>SUPLIDORA LEOPENA, S.R.L.</t>
  </si>
  <si>
    <t>A010010011500005236</t>
  </si>
  <si>
    <t>EL RELAMPAGO, S.R.L.</t>
  </si>
  <si>
    <t>A0100100111500000101</t>
  </si>
  <si>
    <t>PRODUCTIVE BUSINESS SOLUTIONS</t>
  </si>
  <si>
    <t>A0100100115000002412</t>
  </si>
  <si>
    <t>VARGAS SERVICIO DE CATERING</t>
  </si>
  <si>
    <t>A010010011500002162</t>
  </si>
  <si>
    <t>GASTABLES DEL CARIBE, S.R.L.</t>
  </si>
  <si>
    <t>SUPLIDORA EMPRESARIAL MARTINEZ, S.R.L.</t>
  </si>
  <si>
    <t>A010010011500000034</t>
  </si>
  <si>
    <t>A010010011500000155</t>
  </si>
  <si>
    <t>A010010011500010403</t>
  </si>
  <si>
    <t>A010010011500002881</t>
  </si>
  <si>
    <t>ARS HUMANO</t>
  </si>
  <si>
    <t>PLAZA OLIMPICA, C.POR A.</t>
  </si>
  <si>
    <t>A010010011500000967</t>
  </si>
  <si>
    <t>CRISTINO RODRIGUEZ</t>
  </si>
  <si>
    <t>A0100100111500001108</t>
  </si>
  <si>
    <t>A0100100111500001109</t>
  </si>
  <si>
    <t>QUIRICO NEON</t>
  </si>
  <si>
    <t>A010010011500000255</t>
  </si>
  <si>
    <t>ILC OFFICE SUPLIES</t>
  </si>
  <si>
    <t xml:space="preserve">Nota; Cuadro actualizado al dia 03/10/2017 </t>
  </si>
  <si>
    <t>PERSEUS COMERCIAL, S.R.L.</t>
  </si>
  <si>
    <t>A010010011500003396</t>
  </si>
  <si>
    <t>A010010011500000182</t>
  </si>
  <si>
    <t>A010010031500053726</t>
  </si>
  <si>
    <t>A010010031500053721</t>
  </si>
  <si>
    <t>OHTSU DEL CARIBE,  SRL</t>
  </si>
  <si>
    <t>SUNIX PETROLIUM, SRL</t>
  </si>
  <si>
    <t>A010010011500000490</t>
  </si>
  <si>
    <t>A010010011500000492</t>
  </si>
  <si>
    <t>DISTOSA, SRL</t>
  </si>
  <si>
    <t>A010010011500006319</t>
  </si>
  <si>
    <t>A020020021500002287</t>
  </si>
  <si>
    <t>A010010011500000023</t>
  </si>
  <si>
    <t>A010010011500000183</t>
  </si>
  <si>
    <t>SEGURITY DEVELOPMENT CORPORATION, SRL</t>
  </si>
  <si>
    <t xml:space="preserve">ACTUALIDADES HOME CENTER </t>
  </si>
  <si>
    <t>A0100100111500001117</t>
  </si>
  <si>
    <t>A04001002700015140</t>
  </si>
  <si>
    <t>A04001002700015141</t>
  </si>
  <si>
    <t>A04001002700015090</t>
  </si>
  <si>
    <t>A04001002700015091</t>
  </si>
  <si>
    <t>A04001002700015098</t>
  </si>
  <si>
    <t>A04001002700015097</t>
  </si>
  <si>
    <t>A010010011500006368</t>
  </si>
  <si>
    <t>A20060011500015700</t>
  </si>
  <si>
    <t>muebles y equipos de oficinas</t>
  </si>
  <si>
    <t>Seguro Medico</t>
  </si>
  <si>
    <t>mantenimiento de edifico</t>
  </si>
  <si>
    <t>alquilier de impresoras  y materiales de oficina</t>
  </si>
  <si>
    <t>mantenimiento vehiculo</t>
  </si>
  <si>
    <t>Organización de eventos</t>
  </si>
  <si>
    <t>publicidad</t>
  </si>
  <si>
    <t>servicio telefonico</t>
  </si>
  <si>
    <t>igualas dental</t>
  </si>
  <si>
    <t>maestria empleados</t>
  </si>
  <si>
    <t>combustibles</t>
  </si>
  <si>
    <t>asesoria legal</t>
  </si>
  <si>
    <t>arreglo floral</t>
  </si>
  <si>
    <t>uniformes</t>
  </si>
  <si>
    <t xml:space="preserve">suministro de oficina </t>
  </si>
  <si>
    <t>alquiler de trailer</t>
  </si>
  <si>
    <t>confeccion de vallas</t>
  </si>
  <si>
    <t>Compra monitor</t>
  </si>
  <si>
    <t>alquiler equipo transporte</t>
  </si>
  <si>
    <t>sistema de comunicación</t>
  </si>
  <si>
    <t>alquiler vehiculo</t>
  </si>
  <si>
    <t>energia electrica</t>
  </si>
  <si>
    <t>Seguro vehiculos</t>
  </si>
  <si>
    <t>equipo de oficina</t>
  </si>
  <si>
    <t>almuerzo empleado</t>
  </si>
  <si>
    <t>fumigacion</t>
  </si>
  <si>
    <t>materiales de mantenimiento</t>
  </si>
  <si>
    <t>almuerzo y capacitacion</t>
  </si>
  <si>
    <t>mantenimiento edificio</t>
  </si>
  <si>
    <t>gomas y bateria</t>
  </si>
  <si>
    <t>dominio web</t>
  </si>
  <si>
    <t>reparacion de equipos de computos</t>
  </si>
  <si>
    <t>textos educativo</t>
  </si>
  <si>
    <t>picadera</t>
  </si>
  <si>
    <t>chequeo de camara</t>
  </si>
  <si>
    <t>equipos oficina</t>
  </si>
  <si>
    <t>alquiler de mesas</t>
  </si>
  <si>
    <t>Material Gastable</t>
  </si>
  <si>
    <t>equipos de computos</t>
  </si>
  <si>
    <t>suministro de cocina</t>
  </si>
  <si>
    <t>pulido de piso</t>
  </si>
  <si>
    <t>sellos</t>
  </si>
  <si>
    <t>lubricantes y aceite vehiculo</t>
  </si>
  <si>
    <t>servicios legales</t>
  </si>
  <si>
    <t>limpieza de cristales</t>
  </si>
  <si>
    <t>servicio de tasacion</t>
  </si>
  <si>
    <t>seminario interamericano</t>
  </si>
  <si>
    <t>reparacion muebles de oficina</t>
  </si>
  <si>
    <t>compra bombillos</t>
  </si>
  <si>
    <t>mantenimiento y reparacion equipos</t>
  </si>
  <si>
    <t>Estudio topografico</t>
  </si>
  <si>
    <t>A010010010100001647</t>
  </si>
  <si>
    <t>A010010010100001649</t>
  </si>
  <si>
    <t>pago telefono</t>
  </si>
  <si>
    <t>A010010011500000311</t>
  </si>
  <si>
    <t>11/15/2017</t>
  </si>
  <si>
    <t>COMPUDOMSA</t>
  </si>
  <si>
    <t xml:space="preserve">A010010011500004412 </t>
  </si>
  <si>
    <t>A010010011500010588</t>
  </si>
  <si>
    <t>A010010011500010525</t>
  </si>
  <si>
    <t>A010010011500006403</t>
  </si>
  <si>
    <t>CECOMSA</t>
  </si>
  <si>
    <t>equipos de computadoras</t>
  </si>
  <si>
    <t>A030010011500010181</t>
  </si>
  <si>
    <t>A010010011500012127</t>
  </si>
  <si>
    <t>A010010011500002927</t>
  </si>
  <si>
    <t>A04001002700015301</t>
  </si>
  <si>
    <t>A04001002700015300</t>
  </si>
  <si>
    <t>A0100100111500001118</t>
  </si>
  <si>
    <t>P010010011500000003</t>
  </si>
  <si>
    <t>A20060011500021253</t>
  </si>
  <si>
    <t>A030010011500010198</t>
  </si>
  <si>
    <t>A030010011500010197</t>
  </si>
  <si>
    <t>A04001002700015464</t>
  </si>
  <si>
    <t>COMPU OFFICE DOMINICANA, S.R.L.</t>
  </si>
  <si>
    <t>A010010011500004181</t>
  </si>
  <si>
    <t>A04001002700015528</t>
  </si>
  <si>
    <t>A04001002700015529</t>
  </si>
  <si>
    <t>A010010011500003694</t>
  </si>
  <si>
    <t>A010010010100001663</t>
  </si>
  <si>
    <t>A0100100115000000014</t>
  </si>
  <si>
    <t>A0100100115000000016</t>
  </si>
  <si>
    <t>POPOTEUR</t>
  </si>
  <si>
    <t>A020010011500002558</t>
  </si>
  <si>
    <t>A010010010100001665</t>
  </si>
  <si>
    <t>A04001002700015420</t>
  </si>
  <si>
    <t>A04001002700015421</t>
  </si>
  <si>
    <t>A20060011500021613</t>
  </si>
  <si>
    <t>A20060011500021612</t>
  </si>
  <si>
    <t>A010010011500000317</t>
  </si>
  <si>
    <t>24/11.2017</t>
  </si>
  <si>
    <t>A04001002700015416</t>
  </si>
  <si>
    <t>A04001002700015417</t>
  </si>
  <si>
    <t>A010010011500000318</t>
  </si>
  <si>
    <t>A010010011500002941</t>
  </si>
  <si>
    <t>A0100100115003141077</t>
  </si>
  <si>
    <t>A010010011500950338</t>
  </si>
  <si>
    <t>A020010011500464969</t>
  </si>
  <si>
    <t>A020010011500465084</t>
  </si>
  <si>
    <t>A020010011500656155</t>
  </si>
  <si>
    <t>A010010011500006431</t>
  </si>
  <si>
    <t>A20060011500021722</t>
  </si>
  <si>
    <t>15/012/2017</t>
  </si>
  <si>
    <t>A010010011500003636</t>
  </si>
  <si>
    <t>A010010011500001046</t>
  </si>
  <si>
    <t>A010010011500000031</t>
  </si>
  <si>
    <t>A20060011500020612</t>
  </si>
  <si>
    <t>A020020021500000709</t>
  </si>
  <si>
    <t>A020020021500002255</t>
  </si>
  <si>
    <t>A010010011500003748</t>
  </si>
  <si>
    <t>A04001002700015640</t>
  </si>
  <si>
    <t>A04001002700015590</t>
  </si>
  <si>
    <t>A04001002700015616</t>
  </si>
  <si>
    <t>A030010011500010246</t>
  </si>
  <si>
    <t>A030010011500010247</t>
  </si>
  <si>
    <t>A010010011500006438</t>
  </si>
  <si>
    <t>A20060011500021973</t>
  </si>
  <si>
    <t>A20060011500021972</t>
  </si>
  <si>
    <t>A20060011500021954</t>
  </si>
  <si>
    <t>A20060011500021969</t>
  </si>
  <si>
    <t>A0100100111500001126</t>
  </si>
  <si>
    <t>P010010011500000008</t>
  </si>
  <si>
    <t>A010010011500149857</t>
  </si>
  <si>
    <t>A010010011500149868</t>
  </si>
  <si>
    <t>A010010011500002946</t>
  </si>
  <si>
    <t>EDITORA EL NUEVO DIARIO, S.A.</t>
  </si>
  <si>
    <t>A010070071500001362</t>
  </si>
  <si>
    <t>A0100100111500003164</t>
  </si>
  <si>
    <t>BUG BUSTERS</t>
  </si>
  <si>
    <t>LA COMERCIAL DE SEGUROS</t>
  </si>
  <si>
    <t>poliza de seguro</t>
  </si>
  <si>
    <t>A010010011500005036</t>
  </si>
  <si>
    <t>recogida de basura</t>
  </si>
  <si>
    <t>A020010011500020817</t>
  </si>
  <si>
    <t>A020010011500021425</t>
  </si>
  <si>
    <t>A010010011500004268</t>
  </si>
  <si>
    <t>MULTISERVICIOS NIVAR SRL</t>
  </si>
  <si>
    <t>A020010011500469244</t>
  </si>
  <si>
    <t>A020010011500469357</t>
  </si>
  <si>
    <t>A010010010100001678</t>
  </si>
  <si>
    <t>A010010010100001677</t>
  </si>
  <si>
    <t>A0100100111500003196</t>
  </si>
  <si>
    <t>A020010011500003036</t>
  </si>
  <si>
    <t>A020010011500003035</t>
  </si>
  <si>
    <t>A010010011500315285</t>
  </si>
  <si>
    <t>A010010011500962084</t>
  </si>
  <si>
    <t>A010010011500011985</t>
  </si>
  <si>
    <t>A010010011500010506</t>
  </si>
  <si>
    <t>A010010011500004413</t>
  </si>
  <si>
    <t>A010010011500006443</t>
  </si>
  <si>
    <t>A010010011500000095</t>
  </si>
  <si>
    <t>A0100100115000000013</t>
  </si>
  <si>
    <t>A010010031500000113</t>
  </si>
  <si>
    <t>A010010031500053719</t>
  </si>
  <si>
    <t>AYUNTAMIENTO DEL DISTRITO NACIONAL</t>
  </si>
  <si>
    <t>Vecimiento Factura</t>
  </si>
  <si>
    <t>0-30 dias</t>
  </si>
  <si>
    <t>mas 90 dias</t>
  </si>
  <si>
    <t>24/108/2017</t>
  </si>
  <si>
    <t>ANTIGÜEDAD DE SALDO</t>
  </si>
  <si>
    <t>14/07/2016</t>
  </si>
  <si>
    <t>02/08/2016</t>
  </si>
  <si>
    <t>19/03/2015</t>
  </si>
  <si>
    <t>26/05/2015</t>
  </si>
  <si>
    <t>21/08/2015</t>
  </si>
  <si>
    <t>18/08/2015</t>
  </si>
  <si>
    <t>19/09/2015</t>
  </si>
  <si>
    <t>31-60 dias</t>
  </si>
  <si>
    <t>.</t>
  </si>
  <si>
    <t>Total Cuentas Por Pagar</t>
  </si>
  <si>
    <t>OBJETAL</t>
  </si>
  <si>
    <t xml:space="preserve">2.6.1.1.01 </t>
  </si>
  <si>
    <t xml:space="preserve">2.2.6.3.01 </t>
  </si>
  <si>
    <t>2.2.5.3.01</t>
  </si>
  <si>
    <t>2.2.7.2.06</t>
  </si>
  <si>
    <t xml:space="preserve">2.2.8.5.01 </t>
  </si>
  <si>
    <t>2.3.1.1.01</t>
  </si>
  <si>
    <t xml:space="preserve">2.2.8.6.02 </t>
  </si>
  <si>
    <t>2.2.5.1.01</t>
  </si>
  <si>
    <t xml:space="preserve">2.2.5.4.01 </t>
  </si>
  <si>
    <t>2.2.8.4.01</t>
  </si>
  <si>
    <t>2.2.8.7.02</t>
  </si>
  <si>
    <t>2.2.7.2.05</t>
  </si>
  <si>
    <t>2.3.7.1.02</t>
  </si>
  <si>
    <t xml:space="preserve">2.3.9.6.01 </t>
  </si>
  <si>
    <t xml:space="preserve">2.6.1.3.01 </t>
  </si>
  <si>
    <t xml:space="preserve">2.2.2.1.01 </t>
  </si>
  <si>
    <t xml:space="preserve">2.6.8.8.01 </t>
  </si>
  <si>
    <t>2.2.1.6.01</t>
  </si>
  <si>
    <t xml:space="preserve">2.2.8.7.01 </t>
  </si>
  <si>
    <t xml:space="preserve">2.2.7.2.06 </t>
  </si>
  <si>
    <t xml:space="preserve">2.2.7.2.08 </t>
  </si>
  <si>
    <t xml:space="preserve">2.2.8.7.04 </t>
  </si>
  <si>
    <t>2.2.7.2.08</t>
  </si>
  <si>
    <t xml:space="preserve">2.2.7.2.02 </t>
  </si>
  <si>
    <t>2.3.9.2.01</t>
  </si>
  <si>
    <t xml:space="preserve">2.2.1.3.01 </t>
  </si>
  <si>
    <t>2.2.2.1.01</t>
  </si>
  <si>
    <t xml:space="preserve">2.2.7.2.01 </t>
  </si>
  <si>
    <t xml:space="preserve">2.2.6.2.01 </t>
  </si>
  <si>
    <t xml:space="preserve">2.2.8.7.06 </t>
  </si>
  <si>
    <t xml:space="preserve">2.2.8.7.02 </t>
  </si>
  <si>
    <t xml:space="preserve">2.2.1.1.01 </t>
  </si>
  <si>
    <t xml:space="preserve">2.3.9.5.01 </t>
  </si>
  <si>
    <t xml:space="preserve">2.3.3.5.01 </t>
  </si>
  <si>
    <t xml:space="preserve">2.3.2.3.01 </t>
  </si>
  <si>
    <t>2.2.1.8.01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</si>
</sst>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[$-1C0A]dddd\,\ dd&quot; de &quot;mmmm&quot; de &quot;yyyy"/>
    <numFmt numFmtId="174" formatCode="[$-1C0A]hh:mm:ss\ AM/PM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1"/>
      <color indexed="57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33" borderId="0" xfId="46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43" fontId="54" fillId="33" borderId="0" xfId="46" applyFont="1" applyFill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43" fontId="22" fillId="0" borderId="10" xfId="46" applyFont="1" applyFill="1" applyBorder="1" applyAlignment="1">
      <alignment/>
    </xf>
    <xf numFmtId="0" fontId="56" fillId="0" borderId="0" xfId="0" applyFont="1" applyFill="1" applyAlignment="1">
      <alignment/>
    </xf>
    <xf numFmtId="43" fontId="22" fillId="0" borderId="10" xfId="46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43" fontId="51" fillId="33" borderId="0" xfId="46" applyFont="1" applyFill="1" applyAlignment="1">
      <alignment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14" fontId="22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4" fontId="22" fillId="0" borderId="12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22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4" fontId="51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172" fontId="22" fillId="0" borderId="11" xfId="0" applyNumberFormat="1" applyFont="1" applyFill="1" applyBorder="1" applyAlignment="1">
      <alignment horizontal="center"/>
    </xf>
    <xf numFmtId="14" fontId="22" fillId="0" borderId="11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43" fontId="31" fillId="33" borderId="10" xfId="46" applyFont="1" applyFill="1" applyBorder="1" applyAlignment="1">
      <alignment/>
    </xf>
    <xf numFmtId="178" fontId="5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43" fontId="32" fillId="33" borderId="0" xfId="46" applyFont="1" applyFill="1" applyAlignment="1">
      <alignment horizontal="center"/>
    </xf>
    <xf numFmtId="43" fontId="22" fillId="0" borderId="14" xfId="46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43" fontId="22" fillId="0" borderId="15" xfId="46" applyFont="1" applyFill="1" applyBorder="1" applyAlignment="1">
      <alignment/>
    </xf>
    <xf numFmtId="43" fontId="22" fillId="0" borderId="16" xfId="46" applyFont="1" applyFill="1" applyBorder="1" applyAlignment="1">
      <alignment/>
    </xf>
    <xf numFmtId="43" fontId="22" fillId="0" borderId="17" xfId="46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43" fontId="22" fillId="0" borderId="10" xfId="46" applyFont="1" applyFill="1" applyBorder="1" applyAlignment="1">
      <alignment wrapText="1"/>
    </xf>
    <xf numFmtId="43" fontId="22" fillId="0" borderId="10" xfId="46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43" fontId="32" fillId="0" borderId="10" xfId="46" applyFont="1" applyFill="1" applyBorder="1" applyAlignment="1">
      <alignment horizontal="center"/>
    </xf>
    <xf numFmtId="43" fontId="22" fillId="0" borderId="0" xfId="46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33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43" fontId="28" fillId="33" borderId="0" xfId="46" applyFont="1" applyFill="1" applyAlignment="1">
      <alignment/>
    </xf>
    <xf numFmtId="178" fontId="28" fillId="0" borderId="10" xfId="46" applyNumberFormat="1" applyFont="1" applyBorder="1" applyAlignment="1">
      <alignment/>
    </xf>
    <xf numFmtId="178" fontId="28" fillId="0" borderId="10" xfId="46" applyNumberFormat="1" applyFont="1" applyFill="1" applyBorder="1" applyAlignment="1">
      <alignment/>
    </xf>
    <xf numFmtId="178" fontId="28" fillId="0" borderId="17" xfId="46" applyNumberFormat="1" applyFont="1" applyFill="1" applyBorder="1" applyAlignment="1">
      <alignment/>
    </xf>
    <xf numFmtId="0" fontId="33" fillId="33" borderId="18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43" fontId="32" fillId="33" borderId="19" xfId="46" applyFont="1" applyFill="1" applyBorder="1" applyAlignment="1">
      <alignment horizontal="center" wrapText="1"/>
    </xf>
    <xf numFmtId="43" fontId="33" fillId="33" borderId="19" xfId="46" applyFont="1" applyFill="1" applyBorder="1" applyAlignment="1">
      <alignment horizontal="center" vertical="center" wrapText="1"/>
    </xf>
    <xf numFmtId="43" fontId="33" fillId="33" borderId="20" xfId="46" applyFont="1" applyFill="1" applyBorder="1" applyAlignment="1">
      <alignment horizontal="center" vertical="center" wrapText="1"/>
    </xf>
    <xf numFmtId="43" fontId="33" fillId="34" borderId="11" xfId="46" applyFont="1" applyFill="1" applyBorder="1" applyAlignment="1">
      <alignment horizontal="center" vertical="center" wrapText="1"/>
    </xf>
    <xf numFmtId="178" fontId="33" fillId="34" borderId="10" xfId="46" applyNumberFormat="1" applyFont="1" applyFill="1" applyBorder="1" applyAlignment="1">
      <alignment horizontal="center" vertical="center" wrapText="1"/>
    </xf>
    <xf numFmtId="43" fontId="33" fillId="34" borderId="10" xfId="46" applyFont="1" applyFill="1" applyBorder="1" applyAlignment="1">
      <alignment horizontal="center" vertical="center" wrapText="1"/>
    </xf>
    <xf numFmtId="43" fontId="33" fillId="34" borderId="17" xfId="46" applyFont="1" applyFill="1" applyBorder="1" applyAlignment="1">
      <alignment horizontal="center" vertical="center" wrapText="1"/>
    </xf>
    <xf numFmtId="43" fontId="22" fillId="0" borderId="13" xfId="46" applyFont="1" applyFill="1" applyBorder="1" applyAlignment="1">
      <alignment/>
    </xf>
    <xf numFmtId="43" fontId="22" fillId="0" borderId="15" xfId="46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center"/>
    </xf>
    <xf numFmtId="14" fontId="28" fillId="34" borderId="21" xfId="0" applyNumberFormat="1" applyFont="1" applyFill="1" applyBorder="1" applyAlignment="1">
      <alignment horizontal="center"/>
    </xf>
    <xf numFmtId="14" fontId="28" fillId="34" borderId="22" xfId="0" applyNumberFormat="1" applyFont="1" applyFill="1" applyBorder="1" applyAlignment="1">
      <alignment horizontal="center"/>
    </xf>
    <xf numFmtId="14" fontId="28" fillId="34" borderId="23" xfId="0" applyNumberFormat="1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0" fontId="28" fillId="34" borderId="25" xfId="0" applyFont="1" applyFill="1" applyBorder="1" applyAlignment="1">
      <alignment horizontal="center"/>
    </xf>
    <xf numFmtId="0" fontId="28" fillId="34" borderId="26" xfId="0" applyFont="1" applyFill="1" applyBorder="1" applyAlignment="1">
      <alignment horizontal="center"/>
    </xf>
    <xf numFmtId="14" fontId="22" fillId="0" borderId="12" xfId="0" applyNumberFormat="1" applyFont="1" applyFill="1" applyBorder="1" applyAlignment="1">
      <alignment horizontal="center" wrapText="1"/>
    </xf>
    <xf numFmtId="43" fontId="22" fillId="0" borderId="0" xfId="46" applyFont="1" applyFill="1" applyAlignment="1">
      <alignment/>
    </xf>
    <xf numFmtId="43" fontId="22" fillId="33" borderId="10" xfId="46" applyFont="1" applyFill="1" applyBorder="1" applyAlignment="1">
      <alignment horizontal="center"/>
    </xf>
    <xf numFmtId="43" fontId="22" fillId="0" borderId="13" xfId="46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43" fontId="32" fillId="33" borderId="10" xfId="46" applyFont="1" applyFill="1" applyBorder="1" applyAlignment="1">
      <alignment horizontal="center"/>
    </xf>
    <xf numFmtId="43" fontId="22" fillId="0" borderId="0" xfId="46" applyFont="1" applyFill="1" applyAlignment="1">
      <alignment wrapText="1"/>
    </xf>
    <xf numFmtId="0" fontId="22" fillId="0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rgb="FF974807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295275</xdr:colOff>
      <xdr:row>5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655"/>
  <sheetViews>
    <sheetView tabSelected="1" zoomScale="86" zoomScaleNormal="86" workbookViewId="0" topLeftCell="C1">
      <pane ySplit="11" topLeftCell="A402" activePane="bottomLeft" state="frozen"/>
      <selection pane="topLeft" activeCell="A1" sqref="A1"/>
      <selection pane="bottomLeft" activeCell="A10" sqref="A10:I10"/>
    </sheetView>
  </sheetViews>
  <sheetFormatPr defaultColWidth="11.421875" defaultRowHeight="15"/>
  <cols>
    <col min="1" max="1" width="19.7109375" style="4" bestFit="1" customWidth="1"/>
    <col min="2" max="2" width="41.28125" style="3" customWidth="1"/>
    <col min="3" max="3" width="28.57421875" style="3" customWidth="1"/>
    <col min="4" max="4" width="24.140625" style="13" bestFit="1" customWidth="1"/>
    <col min="5" max="5" width="27.00390625" style="1" customWidth="1"/>
    <col min="6" max="6" width="17.7109375" style="5" hidden="1" customWidth="1"/>
    <col min="7" max="8" width="20.8515625" style="1" hidden="1" customWidth="1"/>
    <col min="9" max="9" width="19.140625" style="2" customWidth="1"/>
    <col min="10" max="10" width="19.00390625" style="0" customWidth="1"/>
    <col min="11" max="11" width="8.00390625" style="0" customWidth="1"/>
    <col min="12" max="12" width="15.140625" style="0" customWidth="1"/>
    <col min="13" max="13" width="13.8515625" style="0" customWidth="1"/>
    <col min="14" max="14" width="31.7109375" style="0" hidden="1" customWidth="1"/>
    <col min="15" max="15" width="12.7109375" style="0" bestFit="1" customWidth="1"/>
    <col min="16" max="16" width="14.57421875" style="0" bestFit="1" customWidth="1"/>
    <col min="17" max="17" width="13.57421875" style="0" bestFit="1" customWidth="1"/>
    <col min="18" max="18" width="15.7109375" style="0" bestFit="1" customWidth="1"/>
    <col min="19" max="19" width="12.8515625" style="0" bestFit="1" customWidth="1"/>
  </cols>
  <sheetData>
    <row r="1" spans="1:15" ht="15.75">
      <c r="A1" s="53" t="s">
        <v>308</v>
      </c>
      <c r="B1" s="54"/>
      <c r="C1" s="54"/>
      <c r="D1" s="55"/>
      <c r="E1" s="56"/>
      <c r="F1" s="39"/>
      <c r="G1" s="56"/>
      <c r="H1" s="56"/>
      <c r="I1" s="57"/>
      <c r="J1" s="18"/>
      <c r="K1" s="18"/>
      <c r="L1" s="18"/>
      <c r="M1" s="18"/>
      <c r="N1" s="18"/>
      <c r="O1" s="18"/>
    </row>
    <row r="2" spans="1:15" ht="15.75">
      <c r="A2" s="53"/>
      <c r="B2" s="54"/>
      <c r="C2" s="54"/>
      <c r="D2" s="55"/>
      <c r="E2" s="56"/>
      <c r="F2" s="39"/>
      <c r="G2" s="56"/>
      <c r="H2" s="56"/>
      <c r="I2" s="57"/>
      <c r="J2" s="18"/>
      <c r="K2" s="18"/>
      <c r="L2" s="18"/>
      <c r="M2" s="18"/>
      <c r="N2" s="18"/>
      <c r="O2" s="18"/>
    </row>
    <row r="3" spans="1:15" ht="15.75">
      <c r="A3" s="53"/>
      <c r="B3" s="54"/>
      <c r="C3" s="54"/>
      <c r="D3" s="55"/>
      <c r="E3" s="56"/>
      <c r="F3" s="39"/>
      <c r="G3" s="56"/>
      <c r="H3" s="56"/>
      <c r="I3" s="57"/>
      <c r="J3" s="18"/>
      <c r="K3" s="18"/>
      <c r="L3" s="18"/>
      <c r="M3" s="18"/>
      <c r="N3" s="18"/>
      <c r="O3" s="18"/>
    </row>
    <row r="4" spans="1:15" ht="15.75">
      <c r="A4" s="53"/>
      <c r="B4" s="54"/>
      <c r="C4" s="54"/>
      <c r="D4" s="55"/>
      <c r="E4" s="56"/>
      <c r="F4" s="39"/>
      <c r="G4" s="56"/>
      <c r="H4" s="56"/>
      <c r="I4" s="57"/>
      <c r="J4" s="18"/>
      <c r="K4" s="18"/>
      <c r="L4" s="18"/>
      <c r="M4" s="18"/>
      <c r="N4" s="18"/>
      <c r="O4" s="18"/>
    </row>
    <row r="5" spans="1:15" ht="15.75">
      <c r="A5" s="53"/>
      <c r="B5" s="54"/>
      <c r="C5" s="54"/>
      <c r="D5" s="55"/>
      <c r="E5" s="56"/>
      <c r="F5" s="39"/>
      <c r="G5" s="56"/>
      <c r="H5" s="56"/>
      <c r="I5" s="57"/>
      <c r="J5" s="18"/>
      <c r="K5" s="18"/>
      <c r="L5" s="18"/>
      <c r="M5" s="18"/>
      <c r="N5" s="18"/>
      <c r="O5" s="18"/>
    </row>
    <row r="6" spans="1:15" ht="15.75">
      <c r="A6" s="53"/>
      <c r="B6" s="54"/>
      <c r="C6" s="54"/>
      <c r="D6" s="55"/>
      <c r="E6" s="56"/>
      <c r="F6" s="39"/>
      <c r="G6" s="56"/>
      <c r="H6" s="56"/>
      <c r="I6" s="57"/>
      <c r="J6" s="18"/>
      <c r="K6" s="18"/>
      <c r="L6" s="18"/>
      <c r="M6" s="18"/>
      <c r="N6" s="18"/>
      <c r="O6" s="18"/>
    </row>
    <row r="7" spans="1:15" ht="15">
      <c r="A7" s="79"/>
      <c r="B7" s="79"/>
      <c r="C7" s="79"/>
      <c r="D7" s="75"/>
      <c r="E7" s="79"/>
      <c r="F7" s="79"/>
      <c r="G7" s="79"/>
      <c r="H7" s="79"/>
      <c r="I7" s="79"/>
      <c r="J7" s="18"/>
      <c r="K7" s="18"/>
      <c r="L7" s="18"/>
      <c r="M7" s="18"/>
      <c r="N7" s="18"/>
      <c r="O7" s="18"/>
    </row>
    <row r="8" spans="1:15" ht="27" thickBot="1">
      <c r="A8" s="74" t="s">
        <v>0</v>
      </c>
      <c r="B8" s="74"/>
      <c r="C8" s="74"/>
      <c r="D8" s="75"/>
      <c r="E8" s="74"/>
      <c r="F8" s="74"/>
      <c r="G8" s="74"/>
      <c r="H8" s="74"/>
      <c r="I8" s="74"/>
      <c r="J8" s="18"/>
      <c r="K8" s="18"/>
      <c r="L8" s="18"/>
      <c r="M8" s="18"/>
      <c r="N8" s="18"/>
      <c r="O8" s="18"/>
    </row>
    <row r="9" spans="1:15" ht="21">
      <c r="A9" s="76" t="s">
        <v>23</v>
      </c>
      <c r="B9" s="76"/>
      <c r="C9" s="76"/>
      <c r="D9" s="75"/>
      <c r="E9" s="76"/>
      <c r="F9" s="76"/>
      <c r="G9" s="76"/>
      <c r="H9" s="76"/>
      <c r="I9" s="76"/>
      <c r="J9" s="80">
        <v>43130</v>
      </c>
      <c r="K9" s="81"/>
      <c r="L9" s="81"/>
      <c r="M9" s="81"/>
      <c r="N9" s="81"/>
      <c r="O9" s="82"/>
    </row>
    <row r="10" spans="1:15" ht="15.75" thickBot="1">
      <c r="A10" s="77"/>
      <c r="B10" s="77"/>
      <c r="C10" s="77"/>
      <c r="D10" s="78"/>
      <c r="E10" s="77"/>
      <c r="F10" s="77"/>
      <c r="G10" s="77"/>
      <c r="H10" s="77"/>
      <c r="I10" s="77"/>
      <c r="J10" s="83" t="s">
        <v>779</v>
      </c>
      <c r="K10" s="84"/>
      <c r="L10" s="84"/>
      <c r="M10" s="84"/>
      <c r="N10" s="84"/>
      <c r="O10" s="85"/>
    </row>
    <row r="11" spans="1:15" ht="32.25" thickBot="1">
      <c r="A11" s="61" t="s">
        <v>1</v>
      </c>
      <c r="B11" s="62" t="s">
        <v>520</v>
      </c>
      <c r="C11" s="62"/>
      <c r="D11" s="63" t="s">
        <v>2</v>
      </c>
      <c r="E11" s="64" t="s">
        <v>790</v>
      </c>
      <c r="F11" s="65" t="s">
        <v>279</v>
      </c>
      <c r="G11" s="66" t="s">
        <v>282</v>
      </c>
      <c r="H11" s="66" t="s">
        <v>281</v>
      </c>
      <c r="I11" s="67" t="s">
        <v>24</v>
      </c>
      <c r="J11" s="68" t="s">
        <v>775</v>
      </c>
      <c r="K11" s="69"/>
      <c r="L11" s="70" t="s">
        <v>776</v>
      </c>
      <c r="M11" s="70" t="s">
        <v>787</v>
      </c>
      <c r="N11" s="70" t="s">
        <v>777</v>
      </c>
      <c r="O11" s="71" t="s">
        <v>777</v>
      </c>
    </row>
    <row r="12" spans="1:19" s="12" customFormat="1" ht="22.5" customHeight="1">
      <c r="A12" s="21">
        <v>42772</v>
      </c>
      <c r="B12" s="23" t="s">
        <v>531</v>
      </c>
      <c r="C12" s="23" t="s">
        <v>644</v>
      </c>
      <c r="D12" s="38" t="s">
        <v>534</v>
      </c>
      <c r="E12" s="37" t="s">
        <v>796</v>
      </c>
      <c r="F12" s="72">
        <v>11210</v>
      </c>
      <c r="G12" s="72"/>
      <c r="H12" s="72"/>
      <c r="I12" s="42">
        <f>SUM(F12:H12)</f>
        <v>11210</v>
      </c>
      <c r="J12" s="21">
        <v>42121</v>
      </c>
      <c r="K12" s="58">
        <v>176</v>
      </c>
      <c r="L12" s="59">
        <f>+IF(K12&lt;=$I$7,I12,0)</f>
        <v>0</v>
      </c>
      <c r="M12" s="59">
        <f>+IF(K12&lt;=$I$7,0,IF(K12&lt;=$J$7,I12,0))</f>
        <v>0</v>
      </c>
      <c r="N12" s="59">
        <f>+IF(K12&lt;=$J$7,0,IF(K12&gt;=$L$7,0,IF(K12&gt;=$J$7,H12)))</f>
        <v>0</v>
      </c>
      <c r="O12" s="60">
        <f>+IF(K12&gt;=$L$7,I12,0)</f>
        <v>11210</v>
      </c>
      <c r="P12"/>
      <c r="Q12"/>
      <c r="R12"/>
      <c r="S12"/>
    </row>
    <row r="13" spans="1:19" s="12" customFormat="1" ht="22.5" customHeight="1">
      <c r="A13" s="21" t="s">
        <v>355</v>
      </c>
      <c r="B13" s="23" t="s">
        <v>6</v>
      </c>
      <c r="C13" s="23" t="s">
        <v>644</v>
      </c>
      <c r="D13" s="37" t="s">
        <v>45</v>
      </c>
      <c r="E13" s="37" t="s">
        <v>796</v>
      </c>
      <c r="F13" s="72"/>
      <c r="G13" s="72">
        <v>5551534.2</v>
      </c>
      <c r="H13" s="72"/>
      <c r="I13" s="42">
        <f>SUM(F13:H13)</f>
        <v>5551534.2</v>
      </c>
      <c r="J13" s="21">
        <v>42014</v>
      </c>
      <c r="K13" s="58">
        <v>324</v>
      </c>
      <c r="L13" s="59">
        <f>+IF(K13&lt;=$I$7,I13,0)</f>
        <v>0</v>
      </c>
      <c r="M13" s="59">
        <f>+IF(K13&lt;=$I$7,0,IF(K13&lt;=$J$7,I13,0))</f>
        <v>0</v>
      </c>
      <c r="N13" s="59">
        <f>+IF(K13&lt;=$J$7,0,IF(K13&gt;=$L$7,0,IF(K13&gt;=$J$7,H13)))</f>
        <v>0</v>
      </c>
      <c r="O13" s="60">
        <f>+IF(K13&gt;=$L$7,I13,0)</f>
        <v>5551534.2</v>
      </c>
      <c r="P13"/>
      <c r="Q13"/>
      <c r="R13"/>
      <c r="S13"/>
    </row>
    <row r="14" spans="1:19" s="12" customFormat="1" ht="22.5" customHeight="1">
      <c r="A14" s="21" t="s">
        <v>353</v>
      </c>
      <c r="B14" s="23" t="s">
        <v>6</v>
      </c>
      <c r="C14" s="23" t="s">
        <v>644</v>
      </c>
      <c r="D14" s="37" t="s">
        <v>15</v>
      </c>
      <c r="E14" s="37" t="s">
        <v>796</v>
      </c>
      <c r="F14" s="89"/>
      <c r="G14" s="72">
        <v>20768</v>
      </c>
      <c r="H14" s="72"/>
      <c r="I14" s="42">
        <f>SUM(F14:H14)</f>
        <v>20768</v>
      </c>
      <c r="J14" s="86" t="s">
        <v>325</v>
      </c>
      <c r="K14" s="58">
        <v>325</v>
      </c>
      <c r="L14" s="59">
        <f>+IF(K14&lt;=$I$7,I14,0)</f>
        <v>0</v>
      </c>
      <c r="M14" s="59">
        <f>+IF(K14&lt;=$I$7,0,IF(K14&lt;=$J$7,I14,0))</f>
        <v>0</v>
      </c>
      <c r="N14" s="59">
        <f>+IF(K14&lt;=$J$7,0,IF(K14&gt;=$L$7,0,IF(K14&gt;=$J$7,H14)))</f>
        <v>0</v>
      </c>
      <c r="O14" s="60">
        <f>+IF(K14&gt;=$L$7,I14,0)</f>
        <v>20768</v>
      </c>
      <c r="P14"/>
      <c r="Q14"/>
      <c r="R14"/>
      <c r="S14"/>
    </row>
    <row r="15" spans="1:19" s="12" customFormat="1" ht="22.5" customHeight="1">
      <c r="A15" s="21">
        <v>42247</v>
      </c>
      <c r="B15" s="23" t="s">
        <v>6</v>
      </c>
      <c r="C15" s="23" t="s">
        <v>644</v>
      </c>
      <c r="D15" s="37" t="s">
        <v>770</v>
      </c>
      <c r="E15" s="37" t="s">
        <v>796</v>
      </c>
      <c r="F15" s="89">
        <v>8973</v>
      </c>
      <c r="G15" s="72"/>
      <c r="H15" s="72"/>
      <c r="I15" s="42">
        <f>SUM(F15:H15)</f>
        <v>8973</v>
      </c>
      <c r="J15" s="86">
        <v>42489</v>
      </c>
      <c r="K15" s="58">
        <v>326</v>
      </c>
      <c r="L15" s="59">
        <f>+IF(K15&lt;=$I$7,I15,0)</f>
        <v>0</v>
      </c>
      <c r="M15" s="59">
        <f>+IF(K15&lt;=$I$7,0,IF(K15&lt;=$J$7,I15,0))</f>
        <v>0</v>
      </c>
      <c r="N15" s="59">
        <f>+IF(K15&lt;=$J$7,0,IF(K15&gt;=$L$7,0,IF(K15&gt;=$J$7,H15)))</f>
        <v>0</v>
      </c>
      <c r="O15" s="60">
        <f>+IF(K15&gt;=$L$7,I15,0)</f>
        <v>8973</v>
      </c>
      <c r="P15"/>
      <c r="Q15"/>
      <c r="R15"/>
      <c r="S15"/>
    </row>
    <row r="16" spans="1:19" s="12" customFormat="1" ht="22.5" customHeight="1">
      <c r="A16" s="21" t="s">
        <v>336</v>
      </c>
      <c r="B16" s="23" t="s">
        <v>36</v>
      </c>
      <c r="C16" s="23" t="s">
        <v>647</v>
      </c>
      <c r="D16" s="37" t="s">
        <v>13</v>
      </c>
      <c r="E16" s="37" t="s">
        <v>796</v>
      </c>
      <c r="F16" s="72"/>
      <c r="G16" s="72">
        <v>660800</v>
      </c>
      <c r="H16" s="72"/>
      <c r="I16" s="42">
        <f>SUM(F16:H16)</f>
        <v>660800</v>
      </c>
      <c r="J16" s="21">
        <v>42886</v>
      </c>
      <c r="K16" s="58">
        <v>298</v>
      </c>
      <c r="L16" s="59">
        <f>+IF(K16&lt;=$I$7,I16,0)</f>
        <v>0</v>
      </c>
      <c r="M16" s="59">
        <f>+IF(K16&lt;=$I$7,0,IF(K16&lt;=$J$7,I16,0))</f>
        <v>0</v>
      </c>
      <c r="N16" s="59">
        <f>+IF(K16&lt;=$J$7,0,IF(K16&gt;=$L$7,0,IF(K16&gt;=$J$7,H16)))</f>
        <v>0</v>
      </c>
      <c r="O16" s="60">
        <f>+IF(K16&gt;=$L$7,I16,0)</f>
        <v>660800</v>
      </c>
      <c r="P16"/>
      <c r="Q16"/>
      <c r="R16"/>
      <c r="S16"/>
    </row>
    <row r="17" spans="1:19" s="12" customFormat="1" ht="22.5" customHeight="1">
      <c r="A17" s="21" t="s">
        <v>351</v>
      </c>
      <c r="B17" s="23" t="s">
        <v>4</v>
      </c>
      <c r="C17" s="23" t="s">
        <v>656</v>
      </c>
      <c r="D17" s="38" t="s">
        <v>14</v>
      </c>
      <c r="E17" s="37" t="s">
        <v>797</v>
      </c>
      <c r="F17" s="72"/>
      <c r="G17" s="72">
        <v>83148.7</v>
      </c>
      <c r="H17" s="72"/>
      <c r="I17" s="42">
        <f>SUM(F17:H17)</f>
        <v>83148.7</v>
      </c>
      <c r="J17" s="21">
        <v>42976</v>
      </c>
      <c r="K17" s="58">
        <v>314</v>
      </c>
      <c r="L17" s="59">
        <f>+IF(K17&lt;=$I$7,I17,0)</f>
        <v>0</v>
      </c>
      <c r="M17" s="59">
        <f>+IF(K17&lt;=$I$7,0,IF(K17&lt;=$J$7,I17,0))</f>
        <v>0</v>
      </c>
      <c r="N17" s="59">
        <f>+IF(K17&lt;=$J$7,0,IF(K17&gt;=$L$7,0,IF(K17&gt;=$J$7,H17)))</f>
        <v>0</v>
      </c>
      <c r="O17" s="60">
        <f>+IF(K17&gt;=$L$7,I17,0)</f>
        <v>83148.7</v>
      </c>
      <c r="P17"/>
      <c r="Q17"/>
      <c r="R17"/>
      <c r="S17"/>
    </row>
    <row r="18" spans="1:19" s="12" customFormat="1" ht="22.5" customHeight="1">
      <c r="A18" s="21">
        <v>39777</v>
      </c>
      <c r="B18" s="23" t="s">
        <v>174</v>
      </c>
      <c r="C18" s="23" t="s">
        <v>635</v>
      </c>
      <c r="D18" s="38" t="s">
        <v>437</v>
      </c>
      <c r="E18" s="37" t="s">
        <v>798</v>
      </c>
      <c r="F18" s="72">
        <v>125000</v>
      </c>
      <c r="G18" s="72"/>
      <c r="H18" s="90"/>
      <c r="I18" s="42">
        <f>SUM(F18:H18)</f>
        <v>125000</v>
      </c>
      <c r="J18" s="21">
        <v>40737</v>
      </c>
      <c r="K18" s="58">
        <v>516</v>
      </c>
      <c r="L18" s="59">
        <f>+IF(K18&lt;=$I$7,I18,0)</f>
        <v>0</v>
      </c>
      <c r="M18" s="59">
        <f>+IF(K18&lt;=$I$7,0,IF(K18&lt;=$J$7,I18,0))</f>
        <v>0</v>
      </c>
      <c r="N18" s="59">
        <f>+IF(K18&lt;=$J$7,0,IF(K18&gt;=$L$7,0,IF(K18&gt;=$J$7,H18)))</f>
        <v>0</v>
      </c>
      <c r="O18" s="60">
        <f>+IF(K18&gt;=$L$7,I18,0)</f>
        <v>125000</v>
      </c>
      <c r="P18"/>
      <c r="Q18"/>
      <c r="R18"/>
      <c r="S18"/>
    </row>
    <row r="19" spans="1:19" s="12" customFormat="1" ht="22.5" customHeight="1">
      <c r="A19" s="21">
        <v>39798</v>
      </c>
      <c r="B19" s="23" t="s">
        <v>174</v>
      </c>
      <c r="C19" s="23" t="s">
        <v>635</v>
      </c>
      <c r="D19" s="38" t="s">
        <v>438</v>
      </c>
      <c r="E19" s="37" t="s">
        <v>798</v>
      </c>
      <c r="F19" s="72">
        <v>125000</v>
      </c>
      <c r="G19" s="72"/>
      <c r="H19" s="90"/>
      <c r="I19" s="42">
        <f>SUM(F19:H19)</f>
        <v>125000</v>
      </c>
      <c r="J19" s="21">
        <v>40737</v>
      </c>
      <c r="K19" s="58">
        <v>517</v>
      </c>
      <c r="L19" s="59">
        <f>+IF(K19&lt;=$I$7,I19,0)</f>
        <v>0</v>
      </c>
      <c r="M19" s="59">
        <f>+IF(K19&lt;=$I$7,0,IF(K19&lt;=$J$7,I19,0))</f>
        <v>0</v>
      </c>
      <c r="N19" s="59">
        <f>+IF(K19&lt;=$J$7,0,IF(K19&gt;=$L$7,0,IF(K19&gt;=$J$7,H19)))</f>
        <v>0</v>
      </c>
      <c r="O19" s="60">
        <f>+IF(K19&gt;=$L$7,I19,0)</f>
        <v>125000</v>
      </c>
      <c r="P19"/>
      <c r="Q19"/>
      <c r="R19"/>
      <c r="S19"/>
    </row>
    <row r="20" spans="1:19" s="12" customFormat="1" ht="22.5" customHeight="1">
      <c r="A20" s="21">
        <v>39827</v>
      </c>
      <c r="B20" s="23" t="s">
        <v>174</v>
      </c>
      <c r="C20" s="23" t="s">
        <v>635</v>
      </c>
      <c r="D20" s="38" t="s">
        <v>439</v>
      </c>
      <c r="E20" s="37" t="s">
        <v>798</v>
      </c>
      <c r="F20" s="72">
        <v>125000</v>
      </c>
      <c r="G20" s="72"/>
      <c r="H20" s="90"/>
      <c r="I20" s="42">
        <f>SUM(F20:H20)</f>
        <v>125000</v>
      </c>
      <c r="J20" s="21">
        <v>40737</v>
      </c>
      <c r="K20" s="58">
        <v>518</v>
      </c>
      <c r="L20" s="59">
        <f>+IF(K20&lt;=$I$7,I20,0)</f>
        <v>0</v>
      </c>
      <c r="M20" s="59">
        <f>+IF(K20&lt;=$I$7,0,IF(K20&lt;=$J$7,I20,0))</f>
        <v>0</v>
      </c>
      <c r="N20" s="59">
        <f>+IF(K20&lt;=$J$7,0,IF(K20&gt;=$L$7,0,IF(K20&gt;=$J$7,H20)))</f>
        <v>0</v>
      </c>
      <c r="O20" s="60">
        <f>+IF(K20&gt;=$L$7,I20,0)</f>
        <v>125000</v>
      </c>
      <c r="P20"/>
      <c r="Q20"/>
      <c r="R20"/>
      <c r="S20"/>
    </row>
    <row r="21" spans="1:19" s="12" customFormat="1" ht="22.5" customHeight="1">
      <c r="A21" s="21">
        <v>39869</v>
      </c>
      <c r="B21" s="23" t="s">
        <v>174</v>
      </c>
      <c r="C21" s="23" t="s">
        <v>635</v>
      </c>
      <c r="D21" s="38" t="s">
        <v>440</v>
      </c>
      <c r="E21" s="37" t="s">
        <v>798</v>
      </c>
      <c r="F21" s="72">
        <v>125000</v>
      </c>
      <c r="G21" s="72"/>
      <c r="H21" s="90"/>
      <c r="I21" s="42">
        <f>SUM(F21:H21)</f>
        <v>125000</v>
      </c>
      <c r="J21" s="21">
        <v>40737</v>
      </c>
      <c r="K21" s="58">
        <v>519</v>
      </c>
      <c r="L21" s="59">
        <f>+IF(K21&lt;=$I$7,I21,0)</f>
        <v>0</v>
      </c>
      <c r="M21" s="59">
        <f>+IF(K21&lt;=$I$7,0,IF(K21&lt;=$J$7,I21,0))</f>
        <v>0</v>
      </c>
      <c r="N21" s="59">
        <f>+IF(K21&lt;=$J$7,0,IF(K21&gt;=$L$7,0,IF(K21&gt;=$J$7,H21)))</f>
        <v>0</v>
      </c>
      <c r="O21" s="60">
        <f>+IF(K21&gt;=$L$7,I21,0)</f>
        <v>125000</v>
      </c>
      <c r="P21"/>
      <c r="Q21"/>
      <c r="R21"/>
      <c r="S21"/>
    </row>
    <row r="22" spans="1:19" s="12" customFormat="1" ht="22.5" customHeight="1">
      <c r="A22" s="21">
        <v>39879</v>
      </c>
      <c r="B22" s="23" t="s">
        <v>174</v>
      </c>
      <c r="C22" s="23" t="s">
        <v>635</v>
      </c>
      <c r="D22" s="38" t="s">
        <v>441</v>
      </c>
      <c r="E22" s="37" t="s">
        <v>798</v>
      </c>
      <c r="F22" s="72">
        <v>125000</v>
      </c>
      <c r="G22" s="72"/>
      <c r="H22" s="90"/>
      <c r="I22" s="42">
        <f>SUM(F22:H22)</f>
        <v>125000</v>
      </c>
      <c r="J22" s="21" t="s">
        <v>431</v>
      </c>
      <c r="K22" s="58">
        <v>520</v>
      </c>
      <c r="L22" s="59">
        <f>+IF(K22&lt;=$I$7,I22,0)</f>
        <v>0</v>
      </c>
      <c r="M22" s="59">
        <f>+IF(K22&lt;=$I$7,0,IF(K22&lt;=$J$7,I22,0))</f>
        <v>0</v>
      </c>
      <c r="N22" s="59">
        <f>+IF(K22&lt;=$J$7,0,IF(K22&gt;=$L$7,0,IF(K22&gt;=$J$7,H22)))</f>
        <v>0</v>
      </c>
      <c r="O22" s="60">
        <f>+IF(K22&gt;=$L$7,I22,0)</f>
        <v>125000</v>
      </c>
      <c r="P22"/>
      <c r="Q22"/>
      <c r="R22"/>
      <c r="S22"/>
    </row>
    <row r="23" spans="1:19" s="12" customFormat="1" ht="22.5" customHeight="1">
      <c r="A23" s="21">
        <v>39890</v>
      </c>
      <c r="B23" s="23" t="s">
        <v>174</v>
      </c>
      <c r="C23" s="23" t="s">
        <v>635</v>
      </c>
      <c r="D23" s="38" t="s">
        <v>442</v>
      </c>
      <c r="E23" s="37" t="s">
        <v>798</v>
      </c>
      <c r="F23" s="72">
        <v>125000</v>
      </c>
      <c r="G23" s="72"/>
      <c r="H23" s="90"/>
      <c r="I23" s="42">
        <f>SUM(F23:H23)</f>
        <v>125000</v>
      </c>
      <c r="J23" s="21">
        <v>42216</v>
      </c>
      <c r="K23" s="58">
        <v>521</v>
      </c>
      <c r="L23" s="59">
        <f>+IF(K23&lt;=$I$7,I23,0)</f>
        <v>0</v>
      </c>
      <c r="M23" s="59">
        <f>+IF(K23&lt;=$I$7,0,IF(K23&lt;=$J$7,I23,0))</f>
        <v>0</v>
      </c>
      <c r="N23" s="59">
        <f>+IF(K23&lt;=$J$7,0,IF(K23&gt;=$L$7,0,IF(K23&gt;=$J$7,H23)))</f>
        <v>0</v>
      </c>
      <c r="O23" s="60">
        <f>+IF(K23&gt;=$L$7,I23,0)</f>
        <v>125000</v>
      </c>
      <c r="P23"/>
      <c r="Q23"/>
      <c r="R23"/>
      <c r="S23"/>
    </row>
    <row r="24" spans="1:19" s="12" customFormat="1" ht="22.5" customHeight="1">
      <c r="A24" s="21">
        <v>39895</v>
      </c>
      <c r="B24" s="23" t="s">
        <v>174</v>
      </c>
      <c r="C24" s="23" t="s">
        <v>635</v>
      </c>
      <c r="D24" s="38" t="s">
        <v>456</v>
      </c>
      <c r="E24" s="37" t="s">
        <v>798</v>
      </c>
      <c r="F24" s="72">
        <v>125000</v>
      </c>
      <c r="G24" s="72"/>
      <c r="H24" s="90"/>
      <c r="I24" s="42">
        <f>SUM(F24:H24)</f>
        <v>125000</v>
      </c>
      <c r="J24" s="21">
        <v>42230</v>
      </c>
      <c r="K24" s="58">
        <v>522</v>
      </c>
      <c r="L24" s="59">
        <f>+IF(K24&lt;=$I$7,I24,0)</f>
        <v>0</v>
      </c>
      <c r="M24" s="59">
        <f>+IF(K24&lt;=$I$7,0,IF(K24&lt;=$J$7,I24,0))</f>
        <v>0</v>
      </c>
      <c r="N24" s="59">
        <f>+IF(K24&lt;=$J$7,0,IF(K24&gt;=$L$7,0,IF(K24&gt;=$J$7,H24)))</f>
        <v>0</v>
      </c>
      <c r="O24" s="60">
        <f>+IF(K24&gt;=$L$7,I24,0)</f>
        <v>125000</v>
      </c>
      <c r="P24"/>
      <c r="Q24"/>
      <c r="R24"/>
      <c r="S24"/>
    </row>
    <row r="25" spans="1:19" s="12" customFormat="1" ht="22.5" customHeight="1">
      <c r="A25" s="21">
        <v>39952</v>
      </c>
      <c r="B25" s="23" t="s">
        <v>174</v>
      </c>
      <c r="C25" s="23" t="s">
        <v>635</v>
      </c>
      <c r="D25" s="38" t="s">
        <v>443</v>
      </c>
      <c r="E25" s="37" t="s">
        <v>798</v>
      </c>
      <c r="F25" s="72">
        <v>125000</v>
      </c>
      <c r="G25" s="72"/>
      <c r="H25" s="90"/>
      <c r="I25" s="42">
        <f>SUM(F25:H25)</f>
        <v>125000</v>
      </c>
      <c r="J25" s="21">
        <v>42255</v>
      </c>
      <c r="K25" s="58">
        <v>523</v>
      </c>
      <c r="L25" s="59">
        <f>+IF(K25&lt;=$I$7,I25,0)</f>
        <v>0</v>
      </c>
      <c r="M25" s="59">
        <f>+IF(K25&lt;=$I$7,0,IF(K25&lt;=$J$7,I25,0))</f>
        <v>0</v>
      </c>
      <c r="N25" s="59">
        <f>+IF(K25&lt;=$J$7,0,IF(K25&gt;=$L$7,0,IF(K25&gt;=$J$7,H25)))</f>
        <v>0</v>
      </c>
      <c r="O25" s="60">
        <f>+IF(K25&gt;=$L$7,I25,0)</f>
        <v>125000</v>
      </c>
      <c r="P25"/>
      <c r="Q25"/>
      <c r="R25"/>
      <c r="S25"/>
    </row>
    <row r="26" spans="1:19" s="12" customFormat="1" ht="22.5" customHeight="1">
      <c r="A26" s="21">
        <v>39989</v>
      </c>
      <c r="B26" s="23" t="s">
        <v>174</v>
      </c>
      <c r="C26" s="23" t="s">
        <v>635</v>
      </c>
      <c r="D26" s="38" t="s">
        <v>444</v>
      </c>
      <c r="E26" s="37" t="s">
        <v>798</v>
      </c>
      <c r="F26" s="72">
        <v>125000</v>
      </c>
      <c r="G26" s="72"/>
      <c r="H26" s="90"/>
      <c r="I26" s="42">
        <f>SUM(F26:H26)</f>
        <v>125000</v>
      </c>
      <c r="J26" s="21">
        <v>42291</v>
      </c>
      <c r="K26" s="58">
        <v>524</v>
      </c>
      <c r="L26" s="59">
        <f>+IF(K26&lt;=$I$7,I26,0)</f>
        <v>0</v>
      </c>
      <c r="M26" s="59">
        <f>+IF(K26&lt;=$I$7,0,IF(K26&lt;=$J$7,I26,0))</f>
        <v>0</v>
      </c>
      <c r="N26" s="59">
        <f>+IF(K26&lt;=$J$7,0,IF(K26&gt;=$L$7,0,IF(K26&gt;=$J$7,H26)))</f>
        <v>0</v>
      </c>
      <c r="O26" s="60">
        <f>+IF(K26&gt;=$L$7,I26,0)</f>
        <v>125000</v>
      </c>
      <c r="P26"/>
      <c r="Q26"/>
      <c r="R26"/>
      <c r="S26"/>
    </row>
    <row r="27" spans="1:19" s="12" customFormat="1" ht="22.5" customHeight="1">
      <c r="A27" s="21">
        <v>40017</v>
      </c>
      <c r="B27" s="23" t="s">
        <v>174</v>
      </c>
      <c r="C27" s="23" t="s">
        <v>635</v>
      </c>
      <c r="D27" s="38" t="s">
        <v>445</v>
      </c>
      <c r="E27" s="37" t="s">
        <v>798</v>
      </c>
      <c r="F27" s="72">
        <v>125000</v>
      </c>
      <c r="G27" s="72"/>
      <c r="H27" s="90"/>
      <c r="I27" s="42">
        <f>SUM(F27:H27)</f>
        <v>125000</v>
      </c>
      <c r="J27" s="21">
        <v>42318</v>
      </c>
      <c r="K27" s="58">
        <v>525</v>
      </c>
      <c r="L27" s="59">
        <f>+IF(K27&lt;=$I$7,I27,0)</f>
        <v>0</v>
      </c>
      <c r="M27" s="59">
        <f>+IF(K27&lt;=$I$7,0,IF(K27&lt;=$J$7,I27,0))</f>
        <v>0</v>
      </c>
      <c r="N27" s="59">
        <f>+IF(K27&lt;=$J$7,0,IF(K27&gt;=$L$7,0,IF(K27&gt;=$J$7,H27)))</f>
        <v>0</v>
      </c>
      <c r="O27" s="60">
        <f>+IF(K27&gt;=$L$7,I27,0)</f>
        <v>125000</v>
      </c>
      <c r="P27"/>
      <c r="Q27"/>
      <c r="R27"/>
      <c r="S27"/>
    </row>
    <row r="28" spans="1:19" s="12" customFormat="1" ht="22.5" customHeight="1">
      <c r="A28" s="21">
        <v>40050</v>
      </c>
      <c r="B28" s="23" t="s">
        <v>174</v>
      </c>
      <c r="C28" s="23" t="s">
        <v>635</v>
      </c>
      <c r="D28" s="38" t="s">
        <v>446</v>
      </c>
      <c r="E28" s="37" t="s">
        <v>798</v>
      </c>
      <c r="F28" s="72">
        <v>125000</v>
      </c>
      <c r="G28" s="72"/>
      <c r="H28" s="90"/>
      <c r="I28" s="42">
        <f>SUM(F28:H28)</f>
        <v>125000</v>
      </c>
      <c r="J28" s="21">
        <v>42346</v>
      </c>
      <c r="K28" s="58">
        <v>526</v>
      </c>
      <c r="L28" s="59">
        <f>+IF(K28&lt;=$I$7,I28,0)</f>
        <v>0</v>
      </c>
      <c r="M28" s="59">
        <f>+IF(K28&lt;=$I$7,0,IF(K28&lt;=$J$7,I28,0))</f>
        <v>0</v>
      </c>
      <c r="N28" s="59">
        <f>+IF(K28&lt;=$J$7,0,IF(K28&gt;=$L$7,0,IF(K28&gt;=$J$7,H28)))</f>
        <v>0</v>
      </c>
      <c r="O28" s="60">
        <f>+IF(K28&gt;=$L$7,I28,0)</f>
        <v>125000</v>
      </c>
      <c r="P28"/>
      <c r="Q28"/>
      <c r="R28"/>
      <c r="S28"/>
    </row>
    <row r="29" spans="1:19" s="12" customFormat="1" ht="22.5" customHeight="1">
      <c r="A29" s="21">
        <v>40112</v>
      </c>
      <c r="B29" s="23" t="s">
        <v>174</v>
      </c>
      <c r="C29" s="23" t="s">
        <v>635</v>
      </c>
      <c r="D29" s="38" t="s">
        <v>457</v>
      </c>
      <c r="E29" s="37" t="s">
        <v>798</v>
      </c>
      <c r="F29" s="72">
        <v>125000</v>
      </c>
      <c r="G29" s="72"/>
      <c r="H29" s="90"/>
      <c r="I29" s="42">
        <f>SUM(F29:H29)</f>
        <v>125000</v>
      </c>
      <c r="J29" s="21">
        <v>40366</v>
      </c>
      <c r="K29" s="58">
        <v>527</v>
      </c>
      <c r="L29" s="59">
        <f>+IF(K29&lt;=$I$7,I29,0)</f>
        <v>0</v>
      </c>
      <c r="M29" s="59">
        <f>+IF(K29&lt;=$I$7,0,IF(K29&lt;=$J$7,I29,0))</f>
        <v>0</v>
      </c>
      <c r="N29" s="59">
        <f>+IF(K29&lt;=$J$7,0,IF(K29&gt;=$L$7,0,IF(K29&gt;=$J$7,H29)))</f>
        <v>0</v>
      </c>
      <c r="O29" s="60">
        <f>+IF(K29&gt;=$L$7,I29,0)</f>
        <v>125000</v>
      </c>
      <c r="P29"/>
      <c r="Q29"/>
      <c r="R29"/>
      <c r="S29"/>
    </row>
    <row r="30" spans="1:19" s="12" customFormat="1" ht="22.5" customHeight="1">
      <c r="A30" s="21">
        <v>40144</v>
      </c>
      <c r="B30" s="23" t="s">
        <v>174</v>
      </c>
      <c r="C30" s="23" t="s">
        <v>635</v>
      </c>
      <c r="D30" s="38" t="s">
        <v>447</v>
      </c>
      <c r="E30" s="37" t="s">
        <v>798</v>
      </c>
      <c r="F30" s="72">
        <v>125000</v>
      </c>
      <c r="G30" s="72"/>
      <c r="H30" s="90"/>
      <c r="I30" s="42">
        <f>SUM(F30:H30)</f>
        <v>125000</v>
      </c>
      <c r="J30" s="21">
        <v>42559</v>
      </c>
      <c r="K30" s="58">
        <v>528</v>
      </c>
      <c r="L30" s="59">
        <f>+IF(K30&lt;=$I$7,I30,0)</f>
        <v>0</v>
      </c>
      <c r="M30" s="59">
        <f>+IF(K30&lt;=$I$7,0,IF(K30&lt;=$J$7,I30,0))</f>
        <v>0</v>
      </c>
      <c r="N30" s="59">
        <f>+IF(K30&lt;=$J$7,0,IF(K30&gt;=$L$7,0,IF(K30&gt;=$J$7,H30)))</f>
        <v>0</v>
      </c>
      <c r="O30" s="60">
        <f>+IF(K30&gt;=$L$7,I30,0)</f>
        <v>125000</v>
      </c>
      <c r="P30"/>
      <c r="Q30"/>
      <c r="R30"/>
      <c r="S30"/>
    </row>
    <row r="31" spans="1:19" s="12" customFormat="1" ht="22.5" customHeight="1">
      <c r="A31" s="21">
        <v>40170</v>
      </c>
      <c r="B31" s="23" t="s">
        <v>174</v>
      </c>
      <c r="C31" s="23" t="s">
        <v>635</v>
      </c>
      <c r="D31" s="38" t="s">
        <v>458</v>
      </c>
      <c r="E31" s="37" t="s">
        <v>798</v>
      </c>
      <c r="F31" s="72">
        <v>125000</v>
      </c>
      <c r="G31" s="72"/>
      <c r="H31" s="90"/>
      <c r="I31" s="42">
        <f>SUM(F31:H31)</f>
        <v>125000</v>
      </c>
      <c r="J31" s="21">
        <v>40268</v>
      </c>
      <c r="K31" s="58">
        <v>529</v>
      </c>
      <c r="L31" s="59">
        <f>+IF(K31&lt;=$I$7,I31,0)</f>
        <v>0</v>
      </c>
      <c r="M31" s="59">
        <f>+IF(K31&lt;=$I$7,0,IF(K31&lt;=$J$7,I31,0))</f>
        <v>0</v>
      </c>
      <c r="N31" s="59">
        <f>+IF(K31&lt;=$J$7,0,IF(K31&gt;=$L$7,0,IF(K31&gt;=$J$7,H31)))</f>
        <v>0</v>
      </c>
      <c r="O31" s="60">
        <f>+IF(K31&gt;=$L$7,I31,0)</f>
        <v>125000</v>
      </c>
      <c r="P31"/>
      <c r="Q31"/>
      <c r="R31"/>
      <c r="S31"/>
    </row>
    <row r="32" spans="1:19" s="12" customFormat="1" ht="22.5" customHeight="1">
      <c r="A32" s="21">
        <v>40206</v>
      </c>
      <c r="B32" s="23" t="s">
        <v>174</v>
      </c>
      <c r="C32" s="23" t="s">
        <v>635</v>
      </c>
      <c r="D32" s="38" t="s">
        <v>448</v>
      </c>
      <c r="E32" s="37" t="s">
        <v>798</v>
      </c>
      <c r="F32" s="72">
        <v>125000</v>
      </c>
      <c r="G32" s="72"/>
      <c r="H32" s="90"/>
      <c r="I32" s="42">
        <f>SUM(F32:H32)</f>
        <v>125000</v>
      </c>
      <c r="J32" s="21">
        <v>40298</v>
      </c>
      <c r="K32" s="58">
        <v>530</v>
      </c>
      <c r="L32" s="59">
        <f>+IF(K32&lt;=$I$7,I32,0)</f>
        <v>0</v>
      </c>
      <c r="M32" s="59">
        <f>+IF(K32&lt;=$I$7,0,IF(K32&lt;=$J$7,I32,0))</f>
        <v>0</v>
      </c>
      <c r="N32" s="59">
        <f>+IF(K32&lt;=$J$7,0,IF(K32&gt;=$L$7,0,IF(K32&gt;=$J$7,H32)))</f>
        <v>0</v>
      </c>
      <c r="O32" s="60">
        <f>+IF(K32&gt;=$L$7,I32,0)</f>
        <v>125000</v>
      </c>
      <c r="P32"/>
      <c r="Q32"/>
      <c r="R32"/>
      <c r="S32"/>
    </row>
    <row r="33" spans="1:19" s="12" customFormat="1" ht="22.5" customHeight="1">
      <c r="A33" s="21">
        <v>40235</v>
      </c>
      <c r="B33" s="23" t="s">
        <v>174</v>
      </c>
      <c r="C33" s="23" t="s">
        <v>635</v>
      </c>
      <c r="D33" s="38" t="s">
        <v>449</v>
      </c>
      <c r="E33" s="37" t="s">
        <v>798</v>
      </c>
      <c r="F33" s="72">
        <v>125000</v>
      </c>
      <c r="G33" s="72"/>
      <c r="H33" s="90"/>
      <c r="I33" s="42">
        <f>SUM(F33:H33)</f>
        <v>125000</v>
      </c>
      <c r="J33" s="21">
        <v>40329</v>
      </c>
      <c r="K33" s="58">
        <v>531</v>
      </c>
      <c r="L33" s="59">
        <f>+IF(K33&lt;=$I$7,I33,0)</f>
        <v>0</v>
      </c>
      <c r="M33" s="59">
        <f>+IF(K33&lt;=$I$7,0,IF(K33&lt;=$J$7,I33,0))</f>
        <v>0</v>
      </c>
      <c r="N33" s="59">
        <f>+IF(K33&lt;=$J$7,0,IF(K33&gt;=$L$7,0,IF(K33&gt;=$J$7,H33)))</f>
        <v>0</v>
      </c>
      <c r="O33" s="60">
        <f>+IF(K33&gt;=$L$7,I33,0)</f>
        <v>125000</v>
      </c>
      <c r="P33"/>
      <c r="Q33"/>
      <c r="R33"/>
      <c r="S33"/>
    </row>
    <row r="34" spans="1:19" s="12" customFormat="1" ht="22.5" customHeight="1">
      <c r="A34" s="21">
        <v>40290</v>
      </c>
      <c r="B34" s="23" t="s">
        <v>174</v>
      </c>
      <c r="C34" s="23" t="s">
        <v>635</v>
      </c>
      <c r="D34" s="38" t="s">
        <v>450</v>
      </c>
      <c r="E34" s="37" t="s">
        <v>798</v>
      </c>
      <c r="F34" s="72">
        <v>125000</v>
      </c>
      <c r="G34" s="72"/>
      <c r="H34" s="90"/>
      <c r="I34" s="42">
        <f>SUM(F34:H34)</f>
        <v>125000</v>
      </c>
      <c r="J34" s="21">
        <v>42089</v>
      </c>
      <c r="K34" s="58">
        <v>532</v>
      </c>
      <c r="L34" s="59">
        <f>+IF(K34&lt;=$I$7,I34,0)</f>
        <v>0</v>
      </c>
      <c r="M34" s="59">
        <f>+IF(K34&lt;=$I$7,0,IF(K34&lt;=$J$7,I34,0))</f>
        <v>0</v>
      </c>
      <c r="N34" s="59">
        <f>+IF(K34&lt;=$J$7,0,IF(K34&gt;=$L$7,0,IF(K34&gt;=$J$7,H34)))</f>
        <v>0</v>
      </c>
      <c r="O34" s="60">
        <f>+IF(K34&gt;=$L$7,I34,0)</f>
        <v>125000</v>
      </c>
      <c r="P34"/>
      <c r="Q34"/>
      <c r="R34"/>
      <c r="S34"/>
    </row>
    <row r="35" spans="1:19" s="12" customFormat="1" ht="22.5" customHeight="1">
      <c r="A35" s="21">
        <v>40290</v>
      </c>
      <c r="B35" s="23" t="s">
        <v>174</v>
      </c>
      <c r="C35" s="23" t="s">
        <v>635</v>
      </c>
      <c r="D35" s="38" t="s">
        <v>451</v>
      </c>
      <c r="E35" s="37" t="s">
        <v>798</v>
      </c>
      <c r="F35" s="72">
        <v>125000</v>
      </c>
      <c r="G35" s="72"/>
      <c r="H35" s="90"/>
      <c r="I35" s="42">
        <f>SUM(F35:H35)</f>
        <v>125000</v>
      </c>
      <c r="J35" s="21">
        <v>42314</v>
      </c>
      <c r="K35" s="58">
        <v>533</v>
      </c>
      <c r="L35" s="59">
        <f>+IF(K35&lt;=$I$7,I35,0)</f>
        <v>0</v>
      </c>
      <c r="M35" s="59">
        <f>+IF(K35&lt;=$I$7,0,IF(K35&lt;=$J$7,I35,0))</f>
        <v>0</v>
      </c>
      <c r="N35" s="59">
        <f>+IF(K35&lt;=$J$7,0,IF(K35&gt;=$L$7,0,IF(K35&gt;=$J$7,H35)))</f>
        <v>0</v>
      </c>
      <c r="O35" s="60">
        <f>+IF(K35&gt;=$L$7,I35,0)</f>
        <v>125000</v>
      </c>
      <c r="P35"/>
      <c r="Q35"/>
      <c r="R35"/>
      <c r="S35"/>
    </row>
    <row r="36" spans="1:19" s="12" customFormat="1" ht="22.5" customHeight="1">
      <c r="A36" s="21">
        <v>40317</v>
      </c>
      <c r="B36" s="23" t="s">
        <v>174</v>
      </c>
      <c r="C36" s="23" t="s">
        <v>635</v>
      </c>
      <c r="D36" s="38" t="s">
        <v>452</v>
      </c>
      <c r="E36" s="37" t="s">
        <v>798</v>
      </c>
      <c r="F36" s="72">
        <v>125000</v>
      </c>
      <c r="G36" s="72"/>
      <c r="H36" s="90"/>
      <c r="I36" s="42">
        <f>SUM(F36:H36)</f>
        <v>125000</v>
      </c>
      <c r="J36" s="21" t="s">
        <v>434</v>
      </c>
      <c r="K36" s="58">
        <v>534</v>
      </c>
      <c r="L36" s="59">
        <f>+IF(K36&lt;=$I$7,I36,0)</f>
        <v>0</v>
      </c>
      <c r="M36" s="59">
        <f>+IF(K36&lt;=$I$7,0,IF(K36&lt;=$J$7,I36,0))</f>
        <v>0</v>
      </c>
      <c r="N36" s="59">
        <f>+IF(K36&lt;=$J$7,0,IF(K36&gt;=$L$7,0,IF(K36&gt;=$J$7,H36)))</f>
        <v>0</v>
      </c>
      <c r="O36" s="60">
        <f>+IF(K36&gt;=$L$7,I36,0)</f>
        <v>125000</v>
      </c>
      <c r="P36"/>
      <c r="Q36"/>
      <c r="R36"/>
      <c r="S36"/>
    </row>
    <row r="37" spans="1:19" s="12" customFormat="1" ht="22.5" customHeight="1">
      <c r="A37" s="21">
        <v>40351</v>
      </c>
      <c r="B37" s="23" t="s">
        <v>174</v>
      </c>
      <c r="C37" s="23" t="s">
        <v>635</v>
      </c>
      <c r="D37" s="38" t="s">
        <v>453</v>
      </c>
      <c r="E37" s="37" t="s">
        <v>798</v>
      </c>
      <c r="F37" s="72">
        <v>125000</v>
      </c>
      <c r="G37" s="72"/>
      <c r="H37" s="90"/>
      <c r="I37" s="42">
        <f>SUM(F37:H37)</f>
        <v>125000</v>
      </c>
      <c r="J37" s="21" t="s">
        <v>327</v>
      </c>
      <c r="K37" s="58">
        <v>535</v>
      </c>
      <c r="L37" s="59">
        <f>+IF(K37&lt;=$I$7,I37,0)</f>
        <v>0</v>
      </c>
      <c r="M37" s="59">
        <f>+IF(K37&lt;=$I$7,0,IF(K37&lt;=$J$7,I37,0))</f>
        <v>0</v>
      </c>
      <c r="N37" s="59">
        <f>+IF(K37&lt;=$J$7,0,IF(K37&gt;=$L$7,0,IF(K37&gt;=$J$7,H37)))</f>
        <v>0</v>
      </c>
      <c r="O37" s="60">
        <f>+IF(K37&gt;=$L$7,I37,0)</f>
        <v>125000</v>
      </c>
      <c r="P37"/>
      <c r="Q37"/>
      <c r="R37"/>
      <c r="S37"/>
    </row>
    <row r="38" spans="1:19" s="6" customFormat="1" ht="22.5" customHeight="1">
      <c r="A38" s="19">
        <v>40379</v>
      </c>
      <c r="B38" s="23" t="s">
        <v>174</v>
      </c>
      <c r="C38" s="23" t="s">
        <v>635</v>
      </c>
      <c r="D38" s="38" t="s">
        <v>315</v>
      </c>
      <c r="E38" s="37" t="s">
        <v>798</v>
      </c>
      <c r="F38" s="8">
        <v>125000</v>
      </c>
      <c r="G38" s="8"/>
      <c r="H38" s="27"/>
      <c r="I38" s="42">
        <f>SUM(F38:H38)</f>
        <v>125000</v>
      </c>
      <c r="J38" s="21">
        <v>42139</v>
      </c>
      <c r="K38" s="58">
        <v>536</v>
      </c>
      <c r="L38" s="59">
        <f>+IF(K38&lt;=$I$7,I38,0)</f>
        <v>0</v>
      </c>
      <c r="M38" s="59">
        <f>+IF(K38&lt;=$I$7,0,IF(K38&lt;=$J$7,I38,0))</f>
        <v>0</v>
      </c>
      <c r="N38" s="59">
        <f>+IF(K38&lt;=$J$7,0,IF(K38&gt;=$L$7,0,IF(K38&gt;=$J$7,H38)))</f>
        <v>0</v>
      </c>
      <c r="O38" s="60">
        <f>+IF(K38&gt;=$L$7,I38,0)</f>
        <v>125000</v>
      </c>
      <c r="P38"/>
      <c r="Q38"/>
      <c r="R38"/>
      <c r="S38"/>
    </row>
    <row r="39" spans="1:19" s="6" customFormat="1" ht="22.5" customHeight="1">
      <c r="A39" s="19">
        <v>40408</v>
      </c>
      <c r="B39" s="23" t="s">
        <v>174</v>
      </c>
      <c r="C39" s="23" t="s">
        <v>635</v>
      </c>
      <c r="D39" s="38" t="s">
        <v>459</v>
      </c>
      <c r="E39" s="37" t="s">
        <v>798</v>
      </c>
      <c r="F39" s="8">
        <v>125000</v>
      </c>
      <c r="G39" s="8"/>
      <c r="H39" s="27"/>
      <c r="I39" s="42">
        <f>SUM(F39:H39)</f>
        <v>125000</v>
      </c>
      <c r="J39" s="21">
        <v>42356</v>
      </c>
      <c r="K39" s="58">
        <v>537</v>
      </c>
      <c r="L39" s="59">
        <f>+IF(K39&lt;=$I$7,I39,0)</f>
        <v>0</v>
      </c>
      <c r="M39" s="59">
        <f>+IF(K39&lt;=$I$7,0,IF(K39&lt;=$J$7,I39,0))</f>
        <v>0</v>
      </c>
      <c r="N39" s="59">
        <f>+IF(K39&lt;=$J$7,0,IF(K39&gt;=$L$7,0,IF(K39&gt;=$J$7,H39)))</f>
        <v>0</v>
      </c>
      <c r="O39" s="60">
        <f>+IF(K39&gt;=$L$7,I39,0)</f>
        <v>125000</v>
      </c>
      <c r="P39"/>
      <c r="Q39"/>
      <c r="R39"/>
      <c r="S39"/>
    </row>
    <row r="40" spans="1:19" s="6" customFormat="1" ht="22.5" customHeight="1">
      <c r="A40" s="19">
        <v>40441</v>
      </c>
      <c r="B40" s="23" t="s">
        <v>174</v>
      </c>
      <c r="C40" s="23" t="s">
        <v>635</v>
      </c>
      <c r="D40" s="38" t="s">
        <v>454</v>
      </c>
      <c r="E40" s="37" t="s">
        <v>798</v>
      </c>
      <c r="F40" s="8">
        <v>125000</v>
      </c>
      <c r="G40" s="8"/>
      <c r="H40" s="27"/>
      <c r="I40" s="42">
        <f>SUM(F40:H40)</f>
        <v>125000</v>
      </c>
      <c r="J40" s="21">
        <v>40807</v>
      </c>
      <c r="K40" s="58">
        <v>538</v>
      </c>
      <c r="L40" s="59">
        <f>+IF(K40&lt;=$I$7,I40,0)</f>
        <v>0</v>
      </c>
      <c r="M40" s="59">
        <f>+IF(K40&lt;=$I$7,0,IF(K40&lt;=$J$7,I40,0))</f>
        <v>0</v>
      </c>
      <c r="N40" s="59">
        <f>+IF(K40&lt;=$J$7,0,IF(K40&gt;=$L$7,0,IF(K40&gt;=$J$7,H40)))</f>
        <v>0</v>
      </c>
      <c r="O40" s="60">
        <f>+IF(K40&gt;=$L$7,I40,0)</f>
        <v>125000</v>
      </c>
      <c r="P40"/>
      <c r="Q40"/>
      <c r="R40"/>
      <c r="S40"/>
    </row>
    <row r="41" spans="1:19" s="6" customFormat="1" ht="22.5" customHeight="1">
      <c r="A41" s="19">
        <v>40470</v>
      </c>
      <c r="B41" s="23" t="s">
        <v>174</v>
      </c>
      <c r="C41" s="23" t="s">
        <v>635</v>
      </c>
      <c r="D41" s="38" t="s">
        <v>460</v>
      </c>
      <c r="E41" s="37" t="s">
        <v>798</v>
      </c>
      <c r="F41" s="8">
        <v>125000</v>
      </c>
      <c r="G41" s="8"/>
      <c r="H41" s="27"/>
      <c r="I41" s="42">
        <f>SUM(F41:H41)</f>
        <v>125000</v>
      </c>
      <c r="J41" s="21" t="s">
        <v>435</v>
      </c>
      <c r="K41" s="58">
        <v>539</v>
      </c>
      <c r="L41" s="59">
        <f>+IF(K41&lt;=$I$7,I41,0)</f>
        <v>0</v>
      </c>
      <c r="M41" s="59">
        <f>+IF(K41&lt;=$I$7,0,IF(K41&lt;=$J$7,I41,0))</f>
        <v>0</v>
      </c>
      <c r="N41" s="59">
        <f>+IF(K41&lt;=$J$7,0,IF(K41&gt;=$L$7,0,IF(K41&gt;=$J$7,H41)))</f>
        <v>0</v>
      </c>
      <c r="O41" s="60">
        <f>+IF(K41&gt;=$L$7,I41,0)</f>
        <v>125000</v>
      </c>
      <c r="P41"/>
      <c r="Q41"/>
      <c r="R41"/>
      <c r="S41"/>
    </row>
    <row r="42" spans="1:19" s="6" customFormat="1" ht="22.5" customHeight="1">
      <c r="A42" s="19">
        <v>40500</v>
      </c>
      <c r="B42" s="23" t="s">
        <v>174</v>
      </c>
      <c r="C42" s="23" t="s">
        <v>635</v>
      </c>
      <c r="D42" s="38" t="s">
        <v>183</v>
      </c>
      <c r="E42" s="37" t="s">
        <v>798</v>
      </c>
      <c r="F42" s="8">
        <v>125000</v>
      </c>
      <c r="G42" s="8"/>
      <c r="H42" s="27"/>
      <c r="I42" s="42">
        <f>SUM(F42:H42)</f>
        <v>125000</v>
      </c>
      <c r="J42" s="19">
        <v>41769</v>
      </c>
      <c r="K42" s="58">
        <v>540</v>
      </c>
      <c r="L42" s="59">
        <f>+IF(K42&lt;=$I$7,I42,0)</f>
        <v>0</v>
      </c>
      <c r="M42" s="59">
        <f>+IF(K42&lt;=$I$7,0,IF(K42&lt;=$J$7,I42,0))</f>
        <v>0</v>
      </c>
      <c r="N42" s="59">
        <f>+IF(K42&lt;=$J$7,0,IF(K42&gt;=$L$7,0,IF(K42&gt;=$J$7,H42)))</f>
        <v>0</v>
      </c>
      <c r="O42" s="60">
        <f>+IF(K42&gt;=$L$7,I42,0)</f>
        <v>125000</v>
      </c>
      <c r="P42"/>
      <c r="Q42"/>
      <c r="R42"/>
      <c r="S42"/>
    </row>
    <row r="43" spans="1:19" s="6" customFormat="1" ht="22.5" customHeight="1">
      <c r="A43" s="19">
        <v>40527</v>
      </c>
      <c r="B43" s="23" t="s">
        <v>174</v>
      </c>
      <c r="C43" s="23" t="s">
        <v>635</v>
      </c>
      <c r="D43" s="38" t="s">
        <v>182</v>
      </c>
      <c r="E43" s="37" t="s">
        <v>798</v>
      </c>
      <c r="F43" s="8">
        <v>125000</v>
      </c>
      <c r="G43" s="8"/>
      <c r="H43" s="27"/>
      <c r="I43" s="42">
        <f>SUM(F43:H43)</f>
        <v>125000</v>
      </c>
      <c r="J43" s="19" t="s">
        <v>436</v>
      </c>
      <c r="K43" s="58">
        <v>541</v>
      </c>
      <c r="L43" s="59">
        <f>+IF(K43&lt;=$I$7,I43,0)</f>
        <v>0</v>
      </c>
      <c r="M43" s="59">
        <f>+IF(K43&lt;=$I$7,0,IF(K43&lt;=$J$7,I43,0))</f>
        <v>0</v>
      </c>
      <c r="N43" s="59">
        <f>+IF(K43&lt;=$J$7,0,IF(K43&gt;=$L$7,0,IF(K43&gt;=$J$7,H43)))</f>
        <v>0</v>
      </c>
      <c r="O43" s="60">
        <f>+IF(K43&gt;=$L$7,I43,0)</f>
        <v>125000</v>
      </c>
      <c r="P43"/>
      <c r="Q43"/>
      <c r="R43"/>
      <c r="S43"/>
    </row>
    <row r="44" spans="1:19" s="6" customFormat="1" ht="22.5" customHeight="1">
      <c r="A44" s="19">
        <v>40560</v>
      </c>
      <c r="B44" s="23" t="s">
        <v>174</v>
      </c>
      <c r="C44" s="23" t="s">
        <v>635</v>
      </c>
      <c r="D44" s="38" t="s">
        <v>181</v>
      </c>
      <c r="E44" s="37" t="s">
        <v>798</v>
      </c>
      <c r="F44" s="8">
        <v>125000</v>
      </c>
      <c r="G44" s="8"/>
      <c r="H44" s="27"/>
      <c r="I44" s="42">
        <f>SUM(F44:H44)</f>
        <v>125000</v>
      </c>
      <c r="J44" s="19" t="s">
        <v>304</v>
      </c>
      <c r="K44" s="58">
        <v>542</v>
      </c>
      <c r="L44" s="59">
        <f>+IF(K44&lt;=$I$7,I44,0)</f>
        <v>0</v>
      </c>
      <c r="M44" s="59">
        <f>+IF(K44&lt;=$I$7,0,IF(K44&lt;=$J$7,I44,0))</f>
        <v>0</v>
      </c>
      <c r="N44" s="59">
        <f>+IF(K44&lt;=$J$7,0,IF(K44&gt;=$L$7,0,IF(K44&gt;=$J$7,H44)))</f>
        <v>0</v>
      </c>
      <c r="O44" s="60">
        <f>+IF(K44&gt;=$L$7,I44,0)</f>
        <v>125000</v>
      </c>
      <c r="P44"/>
      <c r="Q44"/>
      <c r="R44"/>
      <c r="S44"/>
    </row>
    <row r="45" spans="1:19" s="6" customFormat="1" ht="22.5" customHeight="1">
      <c r="A45" s="19">
        <v>40595</v>
      </c>
      <c r="B45" s="23" t="s">
        <v>174</v>
      </c>
      <c r="C45" s="23" t="s">
        <v>635</v>
      </c>
      <c r="D45" s="38" t="s">
        <v>180</v>
      </c>
      <c r="E45" s="37" t="s">
        <v>798</v>
      </c>
      <c r="F45" s="8">
        <v>125000</v>
      </c>
      <c r="G45" s="8"/>
      <c r="H45" s="27"/>
      <c r="I45" s="42">
        <f>SUM(F45:H45)</f>
        <v>125000</v>
      </c>
      <c r="J45" s="19">
        <v>42411</v>
      </c>
      <c r="K45" s="58">
        <v>543</v>
      </c>
      <c r="L45" s="59">
        <f>+IF(K45&lt;=$I$7,I45,0)</f>
        <v>0</v>
      </c>
      <c r="M45" s="59">
        <f>+IF(K45&lt;=$I$7,0,IF(K45&lt;=$J$7,I45,0))</f>
        <v>0</v>
      </c>
      <c r="N45" s="59">
        <f>+IF(K45&lt;=$J$7,0,IF(K45&gt;=$L$7,0,IF(K45&gt;=$J$7,H45)))</f>
        <v>0</v>
      </c>
      <c r="O45" s="60">
        <f>+IF(K45&gt;=$L$7,I45,0)</f>
        <v>125000</v>
      </c>
      <c r="P45"/>
      <c r="Q45"/>
      <c r="R45"/>
      <c r="S45"/>
    </row>
    <row r="46" spans="1:19" s="6" customFormat="1" ht="22.5" customHeight="1">
      <c r="A46" s="19">
        <v>40621</v>
      </c>
      <c r="B46" s="23" t="s">
        <v>174</v>
      </c>
      <c r="C46" s="23" t="s">
        <v>635</v>
      </c>
      <c r="D46" s="38" t="s">
        <v>179</v>
      </c>
      <c r="E46" s="37" t="s">
        <v>798</v>
      </c>
      <c r="F46" s="8">
        <v>125000</v>
      </c>
      <c r="G46" s="8"/>
      <c r="H46" s="27"/>
      <c r="I46" s="42">
        <f>SUM(F46:H46)</f>
        <v>125000</v>
      </c>
      <c r="J46" s="19">
        <v>41988</v>
      </c>
      <c r="K46" s="58">
        <v>544</v>
      </c>
      <c r="L46" s="59">
        <f>+IF(K46&lt;=$I$7,I46,0)</f>
        <v>0</v>
      </c>
      <c r="M46" s="59">
        <f>+IF(K46&lt;=$I$7,0,IF(K46&lt;=$J$7,I46,0))</f>
        <v>0</v>
      </c>
      <c r="N46" s="59">
        <f>+IF(K46&lt;=$J$7,0,IF(K46&gt;=$L$7,0,IF(K46&gt;=$J$7,H46)))</f>
        <v>0</v>
      </c>
      <c r="O46" s="60">
        <f>+IF(K46&gt;=$L$7,I46,0)</f>
        <v>125000</v>
      </c>
      <c r="P46"/>
      <c r="Q46"/>
      <c r="R46"/>
      <c r="S46"/>
    </row>
    <row r="47" spans="1:19" s="6" customFormat="1" ht="22.5" customHeight="1">
      <c r="A47" s="19">
        <v>40640</v>
      </c>
      <c r="B47" s="23" t="s">
        <v>174</v>
      </c>
      <c r="C47" s="23" t="s">
        <v>635</v>
      </c>
      <c r="D47" s="38" t="s">
        <v>461</v>
      </c>
      <c r="E47" s="37" t="s">
        <v>798</v>
      </c>
      <c r="F47" s="8">
        <v>125000</v>
      </c>
      <c r="G47" s="8"/>
      <c r="H47" s="27"/>
      <c r="I47" s="42">
        <f>SUM(F47:H47)</f>
        <v>125000</v>
      </c>
      <c r="J47" s="19">
        <v>42026</v>
      </c>
      <c r="K47" s="58">
        <v>545</v>
      </c>
      <c r="L47" s="59">
        <f>+IF(K47&lt;=$I$7,I47,0)</f>
        <v>0</v>
      </c>
      <c r="M47" s="59">
        <f>+IF(K47&lt;=$I$7,0,IF(K47&lt;=$J$7,I47,0))</f>
        <v>0</v>
      </c>
      <c r="N47" s="59">
        <f>+IF(K47&lt;=$J$7,0,IF(K47&gt;=$L$7,0,IF(K47&gt;=$J$7,H47)))</f>
        <v>0</v>
      </c>
      <c r="O47" s="60">
        <f>+IF(K47&gt;=$L$7,I47,0)</f>
        <v>125000</v>
      </c>
      <c r="P47"/>
      <c r="Q47"/>
      <c r="R47"/>
      <c r="S47"/>
    </row>
    <row r="48" spans="1:19" s="6" customFormat="1" ht="22.5" customHeight="1">
      <c r="A48" s="19">
        <v>40670</v>
      </c>
      <c r="B48" s="23" t="s">
        <v>174</v>
      </c>
      <c r="C48" s="23" t="s">
        <v>635</v>
      </c>
      <c r="D48" s="38" t="s">
        <v>462</v>
      </c>
      <c r="E48" s="37" t="s">
        <v>798</v>
      </c>
      <c r="F48" s="8">
        <v>125000</v>
      </c>
      <c r="G48" s="8"/>
      <c r="H48" s="27"/>
      <c r="I48" s="42">
        <f>SUM(F48:H48)</f>
        <v>125000</v>
      </c>
      <c r="J48" s="19">
        <v>42200</v>
      </c>
      <c r="K48" s="58">
        <v>546</v>
      </c>
      <c r="L48" s="59">
        <f>+IF(K48&lt;=$I$7,I48,0)</f>
        <v>0</v>
      </c>
      <c r="M48" s="59">
        <f>+IF(K48&lt;=$I$7,0,IF(K48&lt;=$J$7,I48,0))</f>
        <v>0</v>
      </c>
      <c r="N48" s="59">
        <f>+IF(K48&lt;=$J$7,0,IF(K48&gt;=$L$7,0,IF(K48&gt;=$J$7,H48)))</f>
        <v>0</v>
      </c>
      <c r="O48" s="60">
        <f>+IF(K48&gt;=$L$7,I48,0)</f>
        <v>125000</v>
      </c>
      <c r="P48"/>
      <c r="Q48"/>
      <c r="R48"/>
      <c r="S48"/>
    </row>
    <row r="49" spans="1:19" s="6" customFormat="1" ht="22.5" customHeight="1">
      <c r="A49" s="19">
        <v>40711</v>
      </c>
      <c r="B49" s="23" t="s">
        <v>174</v>
      </c>
      <c r="C49" s="23" t="s">
        <v>635</v>
      </c>
      <c r="D49" s="38" t="s">
        <v>463</v>
      </c>
      <c r="E49" s="37" t="s">
        <v>798</v>
      </c>
      <c r="F49" s="8">
        <v>125000</v>
      </c>
      <c r="G49" s="8"/>
      <c r="H49" s="27"/>
      <c r="I49" s="42">
        <f>SUM(F49:H49)</f>
        <v>125000</v>
      </c>
      <c r="J49" s="19">
        <v>42077</v>
      </c>
      <c r="K49" s="58">
        <v>547</v>
      </c>
      <c r="L49" s="59">
        <f>+IF(K49&lt;=$I$7,I49,0)</f>
        <v>0</v>
      </c>
      <c r="M49" s="59">
        <f>+IF(K49&lt;=$I$7,0,IF(K49&lt;=$J$7,I49,0))</f>
        <v>0</v>
      </c>
      <c r="N49" s="59">
        <f>+IF(K49&lt;=$J$7,0,IF(K49&gt;=$L$7,0,IF(K49&gt;=$J$7,H49)))</f>
        <v>0</v>
      </c>
      <c r="O49" s="60">
        <f>+IF(K49&gt;=$L$7,I49,0)</f>
        <v>125000</v>
      </c>
      <c r="P49"/>
      <c r="Q49"/>
      <c r="R49"/>
      <c r="S49"/>
    </row>
    <row r="50" spans="1:19" s="6" customFormat="1" ht="22.5" customHeight="1">
      <c r="A50" s="19">
        <v>40743</v>
      </c>
      <c r="B50" s="23" t="s">
        <v>174</v>
      </c>
      <c r="C50" s="23" t="s">
        <v>635</v>
      </c>
      <c r="D50" s="38" t="s">
        <v>178</v>
      </c>
      <c r="E50" s="37" t="s">
        <v>798</v>
      </c>
      <c r="F50" s="8">
        <v>125000</v>
      </c>
      <c r="G50" s="8"/>
      <c r="H50" s="27"/>
      <c r="I50" s="42">
        <f>SUM(F50:H50)</f>
        <v>125000</v>
      </c>
      <c r="J50" s="19">
        <v>42103</v>
      </c>
      <c r="K50" s="58">
        <v>548</v>
      </c>
      <c r="L50" s="59">
        <f>+IF(K50&lt;=$I$7,I50,0)</f>
        <v>0</v>
      </c>
      <c r="M50" s="59">
        <f>+IF(K50&lt;=$I$7,0,IF(K50&lt;=$J$7,I50,0))</f>
        <v>0</v>
      </c>
      <c r="N50" s="59">
        <f>+IF(K50&lt;=$J$7,0,IF(K50&gt;=$L$7,0,IF(K50&gt;=$J$7,H50)))</f>
        <v>0</v>
      </c>
      <c r="O50" s="60">
        <f>+IF(K50&gt;=$L$7,I50,0)</f>
        <v>125000</v>
      </c>
      <c r="P50"/>
      <c r="Q50"/>
      <c r="R50"/>
      <c r="S50"/>
    </row>
    <row r="51" spans="1:19" s="6" customFormat="1" ht="22.5" customHeight="1">
      <c r="A51" s="19">
        <v>40773</v>
      </c>
      <c r="B51" s="23" t="s">
        <v>174</v>
      </c>
      <c r="C51" s="23" t="s">
        <v>635</v>
      </c>
      <c r="D51" s="38" t="s">
        <v>177</v>
      </c>
      <c r="E51" s="37" t="s">
        <v>798</v>
      </c>
      <c r="F51" s="8">
        <v>125000</v>
      </c>
      <c r="G51" s="8"/>
      <c r="H51" s="27"/>
      <c r="I51" s="42">
        <f>SUM(F51:H51)</f>
        <v>125000</v>
      </c>
      <c r="J51" s="19">
        <v>39777</v>
      </c>
      <c r="K51" s="58">
        <v>549</v>
      </c>
      <c r="L51" s="59">
        <f>+IF(K51&lt;=$I$7,I51,0)</f>
        <v>0</v>
      </c>
      <c r="M51" s="59">
        <f>+IF(K51&lt;=$I$7,0,IF(K51&lt;=$J$7,I51,0))</f>
        <v>0</v>
      </c>
      <c r="N51" s="59">
        <f>+IF(K51&lt;=$J$7,0,IF(K51&gt;=$L$7,0,IF(K51&gt;=$J$7,H51)))</f>
        <v>0</v>
      </c>
      <c r="O51" s="60">
        <f>+IF(K51&gt;=$L$7,I51,0)</f>
        <v>125000</v>
      </c>
      <c r="P51"/>
      <c r="Q51"/>
      <c r="R51"/>
      <c r="S51"/>
    </row>
    <row r="52" spans="1:19" s="6" customFormat="1" ht="22.5" customHeight="1">
      <c r="A52" s="19">
        <v>40805</v>
      </c>
      <c r="B52" s="23" t="s">
        <v>174</v>
      </c>
      <c r="C52" s="23" t="s">
        <v>635</v>
      </c>
      <c r="D52" s="38" t="s">
        <v>176</v>
      </c>
      <c r="E52" s="37" t="s">
        <v>798</v>
      </c>
      <c r="F52" s="8">
        <v>125000</v>
      </c>
      <c r="G52" s="8"/>
      <c r="H52" s="27"/>
      <c r="I52" s="42">
        <f>SUM(F52:H52)</f>
        <v>125000</v>
      </c>
      <c r="J52" s="19">
        <v>39798</v>
      </c>
      <c r="K52" s="58">
        <v>550</v>
      </c>
      <c r="L52" s="59">
        <f>+IF(K52&lt;=$I$7,I52,0)</f>
        <v>0</v>
      </c>
      <c r="M52" s="59">
        <f>+IF(K52&lt;=$I$7,0,IF(K52&lt;=$J$7,I52,0))</f>
        <v>0</v>
      </c>
      <c r="N52" s="59">
        <f>+IF(K52&lt;=$J$7,0,IF(K52&gt;=$L$7,0,IF(K52&gt;=$J$7,H52)))</f>
        <v>0</v>
      </c>
      <c r="O52" s="60">
        <f>+IF(K52&gt;=$L$7,I52,0)</f>
        <v>125000</v>
      </c>
      <c r="P52"/>
      <c r="Q52"/>
      <c r="R52"/>
      <c r="S52"/>
    </row>
    <row r="53" spans="1:19" s="6" customFormat="1" ht="22.5" customHeight="1">
      <c r="A53" s="19">
        <v>40834</v>
      </c>
      <c r="B53" s="23" t="s">
        <v>174</v>
      </c>
      <c r="C53" s="23" t="s">
        <v>635</v>
      </c>
      <c r="D53" s="38" t="s">
        <v>175</v>
      </c>
      <c r="E53" s="37" t="s">
        <v>798</v>
      </c>
      <c r="F53" s="8">
        <v>125000</v>
      </c>
      <c r="G53" s="8"/>
      <c r="H53" s="27"/>
      <c r="I53" s="42">
        <f>SUM(F53:H53)</f>
        <v>125000</v>
      </c>
      <c r="J53" s="19">
        <v>39827</v>
      </c>
      <c r="K53" s="58">
        <v>551</v>
      </c>
      <c r="L53" s="59">
        <f>+IF(K53&lt;=$I$7,I53,0)</f>
        <v>0</v>
      </c>
      <c r="M53" s="59">
        <f>+IF(K53&lt;=$I$7,0,IF(K53&lt;=$J$7,I53,0))</f>
        <v>0</v>
      </c>
      <c r="N53" s="59">
        <f>+IF(K53&lt;=$J$7,0,IF(K53&gt;=$L$7,0,IF(K53&gt;=$J$7,H53)))</f>
        <v>0</v>
      </c>
      <c r="O53" s="60">
        <f>+IF(K53&gt;=$L$7,I53,0)</f>
        <v>125000</v>
      </c>
      <c r="P53"/>
      <c r="Q53"/>
      <c r="R53"/>
      <c r="S53"/>
    </row>
    <row r="54" spans="1:19" s="6" customFormat="1" ht="22.5" customHeight="1">
      <c r="A54" s="19">
        <v>40868</v>
      </c>
      <c r="B54" s="23" t="s">
        <v>174</v>
      </c>
      <c r="C54" s="23" t="s">
        <v>635</v>
      </c>
      <c r="D54" s="38" t="s">
        <v>464</v>
      </c>
      <c r="E54" s="37" t="s">
        <v>798</v>
      </c>
      <c r="F54" s="8">
        <v>125000</v>
      </c>
      <c r="G54" s="8"/>
      <c r="H54" s="27"/>
      <c r="I54" s="42">
        <f>SUM(F54:H54)</f>
        <v>125000</v>
      </c>
      <c r="J54" s="19">
        <v>39869</v>
      </c>
      <c r="K54" s="58">
        <v>552</v>
      </c>
      <c r="L54" s="59">
        <f>+IF(K54&lt;=$I$7,I54,0)</f>
        <v>0</v>
      </c>
      <c r="M54" s="59">
        <f>+IF(K54&lt;=$I$7,0,IF(K54&lt;=$J$7,I54,0))</f>
        <v>0</v>
      </c>
      <c r="N54" s="59">
        <f>+IF(K54&lt;=$J$7,0,IF(K54&gt;=$L$7,0,IF(K54&gt;=$J$7,H54)))</f>
        <v>0</v>
      </c>
      <c r="O54" s="60">
        <f>+IF(K54&gt;=$L$7,I54,0)</f>
        <v>125000</v>
      </c>
      <c r="P54"/>
      <c r="Q54"/>
      <c r="R54"/>
      <c r="S54"/>
    </row>
    <row r="55" spans="1:19" s="6" customFormat="1" ht="22.5" customHeight="1">
      <c r="A55" s="19">
        <v>40890</v>
      </c>
      <c r="B55" s="23" t="s">
        <v>174</v>
      </c>
      <c r="C55" s="23" t="s">
        <v>635</v>
      </c>
      <c r="D55" s="38" t="s">
        <v>455</v>
      </c>
      <c r="E55" s="37" t="s">
        <v>798</v>
      </c>
      <c r="F55" s="8">
        <v>125000</v>
      </c>
      <c r="G55" s="8"/>
      <c r="H55" s="27"/>
      <c r="I55" s="42">
        <f>SUM(F55:H55)</f>
        <v>125000</v>
      </c>
      <c r="J55" s="19">
        <v>39879</v>
      </c>
      <c r="K55" s="58">
        <v>553</v>
      </c>
      <c r="L55" s="59">
        <f>+IF(K55&lt;=$I$7,I55,0)</f>
        <v>0</v>
      </c>
      <c r="M55" s="59">
        <f>+IF(K55&lt;=$I$7,0,IF(K55&lt;=$J$7,I55,0))</f>
        <v>0</v>
      </c>
      <c r="N55" s="59">
        <f>+IF(K55&lt;=$J$7,0,IF(K55&gt;=$L$7,0,IF(K55&gt;=$J$7,H55)))</f>
        <v>0</v>
      </c>
      <c r="O55" s="60">
        <f>+IF(K55&gt;=$L$7,I55,0)</f>
        <v>125000</v>
      </c>
      <c r="P55"/>
      <c r="Q55"/>
      <c r="R55"/>
      <c r="S55"/>
    </row>
    <row r="56" spans="1:19" s="6" customFormat="1" ht="22.5" customHeight="1">
      <c r="A56" s="19" t="s">
        <v>336</v>
      </c>
      <c r="B56" s="23" t="s">
        <v>29</v>
      </c>
      <c r="C56" s="23" t="s">
        <v>638</v>
      </c>
      <c r="D56" s="37" t="s">
        <v>178</v>
      </c>
      <c r="E56" s="37" t="s">
        <v>799</v>
      </c>
      <c r="F56" s="8">
        <v>545224.13</v>
      </c>
      <c r="G56" s="8"/>
      <c r="H56" s="8"/>
      <c r="I56" s="42">
        <f>SUM(F56:H56)</f>
        <v>545224.13</v>
      </c>
      <c r="J56" s="19">
        <v>40276</v>
      </c>
      <c r="K56" s="58">
        <v>357</v>
      </c>
      <c r="L56" s="59">
        <f>+IF(K56&lt;=$I$7,I56,0)</f>
        <v>0</v>
      </c>
      <c r="M56" s="59">
        <f>+IF(K56&lt;=$I$7,0,IF(K56&lt;=$J$7,I56,0))</f>
        <v>0</v>
      </c>
      <c r="N56" s="59">
        <f>+IF(K56&lt;=$J$7,0,IF(K56&gt;=$L$7,0,IF(K56&gt;=$J$7,H56)))</f>
        <v>0</v>
      </c>
      <c r="O56" s="60">
        <f>+IF(K56&gt;=$L$7,I56,0)</f>
        <v>545224.13</v>
      </c>
      <c r="P56"/>
      <c r="Q56"/>
      <c r="R56"/>
      <c r="S56"/>
    </row>
    <row r="57" spans="1:19" s="6" customFormat="1" ht="22.5" customHeight="1">
      <c r="A57" s="19" t="s">
        <v>336</v>
      </c>
      <c r="B57" s="23" t="s">
        <v>29</v>
      </c>
      <c r="C57" s="23" t="s">
        <v>638</v>
      </c>
      <c r="D57" s="37" t="s">
        <v>231</v>
      </c>
      <c r="E57" s="37" t="s">
        <v>799</v>
      </c>
      <c r="F57" s="8">
        <v>615452.34</v>
      </c>
      <c r="G57" s="8"/>
      <c r="H57" s="8"/>
      <c r="I57" s="42">
        <f>SUM(F57:H57)</f>
        <v>615452.34</v>
      </c>
      <c r="J57" s="19">
        <v>40306</v>
      </c>
      <c r="K57" s="58">
        <v>358</v>
      </c>
      <c r="L57" s="59">
        <f>+IF(K57&lt;=$I$7,I57,0)</f>
        <v>0</v>
      </c>
      <c r="M57" s="59">
        <f>+IF(K57&lt;=$I$7,0,IF(K57&lt;=$J$7,I57,0))</f>
        <v>0</v>
      </c>
      <c r="N57" s="59">
        <f>+IF(K57&lt;=$J$7,0,IF(K57&gt;=$L$7,0,IF(K57&gt;=$J$7,H57)))</f>
        <v>0</v>
      </c>
      <c r="O57" s="60">
        <f>+IF(K57&gt;=$L$7,I57,0)</f>
        <v>615452.34</v>
      </c>
      <c r="P57"/>
      <c r="Q57"/>
      <c r="R57"/>
      <c r="S57"/>
    </row>
    <row r="58" spans="1:19" s="6" customFormat="1" ht="22.5" customHeight="1">
      <c r="A58" s="19" t="s">
        <v>384</v>
      </c>
      <c r="B58" s="23" t="s">
        <v>29</v>
      </c>
      <c r="C58" s="23" t="s">
        <v>638</v>
      </c>
      <c r="D58" s="37" t="s">
        <v>232</v>
      </c>
      <c r="E58" s="37" t="s">
        <v>799</v>
      </c>
      <c r="F58" s="8">
        <v>517866.13</v>
      </c>
      <c r="G58" s="8"/>
      <c r="H58" s="8"/>
      <c r="I58" s="42">
        <f>SUM(F58:H58)</f>
        <v>517866.13</v>
      </c>
      <c r="J58" s="19">
        <v>40337</v>
      </c>
      <c r="K58" s="58">
        <v>359</v>
      </c>
      <c r="L58" s="59">
        <f>+IF(K58&lt;=$I$7,I58,0)</f>
        <v>0</v>
      </c>
      <c r="M58" s="59">
        <f>+IF(K58&lt;=$I$7,0,IF(K58&lt;=$J$7,I58,0))</f>
        <v>0</v>
      </c>
      <c r="N58" s="59">
        <f>+IF(K58&lt;=$J$7,0,IF(K58&gt;=$L$7,0,IF(K58&gt;=$J$7,H58)))</f>
        <v>0</v>
      </c>
      <c r="O58" s="60">
        <f>+IF(K58&gt;=$L$7,I58,0)</f>
        <v>517866.13</v>
      </c>
      <c r="P58"/>
      <c r="Q58"/>
      <c r="R58"/>
      <c r="S58"/>
    </row>
    <row r="59" spans="1:19" s="6" customFormat="1" ht="22.5" customHeight="1">
      <c r="A59" s="19" t="s">
        <v>515</v>
      </c>
      <c r="B59" s="23" t="s">
        <v>29</v>
      </c>
      <c r="C59" s="23" t="s">
        <v>638</v>
      </c>
      <c r="D59" s="37" t="s">
        <v>19</v>
      </c>
      <c r="E59" s="37" t="s">
        <v>799</v>
      </c>
      <c r="F59" s="8"/>
      <c r="G59" s="8">
        <v>379724.94</v>
      </c>
      <c r="H59" s="8"/>
      <c r="I59" s="42">
        <f>SUM(F59:H59)</f>
        <v>379724.94</v>
      </c>
      <c r="J59" s="19">
        <v>40191</v>
      </c>
      <c r="K59" s="58">
        <v>360</v>
      </c>
      <c r="L59" s="59">
        <f>+IF(K59&lt;=$I$7,I59,0)</f>
        <v>0</v>
      </c>
      <c r="M59" s="59">
        <f>+IF(K59&lt;=$I$7,0,IF(K59&lt;=$J$7,I59,0))</f>
        <v>0</v>
      </c>
      <c r="N59" s="59">
        <f>+IF(K59&lt;=$J$7,0,IF(K59&gt;=$L$7,0,IF(K59&gt;=$J$7,H59)))</f>
        <v>0</v>
      </c>
      <c r="O59" s="60">
        <f>+IF(K59&gt;=$L$7,I59,0)</f>
        <v>379724.94</v>
      </c>
      <c r="P59"/>
      <c r="Q59"/>
      <c r="R59"/>
      <c r="S59"/>
    </row>
    <row r="60" spans="1:19" s="6" customFormat="1" ht="22.5" customHeight="1">
      <c r="A60" s="19" t="s">
        <v>317</v>
      </c>
      <c r="B60" s="23" t="s">
        <v>311</v>
      </c>
      <c r="C60" s="23" t="s">
        <v>640</v>
      </c>
      <c r="D60" s="37" t="s">
        <v>316</v>
      </c>
      <c r="E60" s="37" t="s">
        <v>799</v>
      </c>
      <c r="F60" s="8">
        <v>8142</v>
      </c>
      <c r="G60" s="8"/>
      <c r="H60" s="8"/>
      <c r="I60" s="42">
        <f>SUM(F60:H60)</f>
        <v>8142</v>
      </c>
      <c r="J60" s="19">
        <v>42823</v>
      </c>
      <c r="K60" s="58">
        <v>216</v>
      </c>
      <c r="L60" s="59">
        <f>+IF(K60&lt;=$I$7,I60,0)</f>
        <v>0</v>
      </c>
      <c r="M60" s="59">
        <f>+IF(K60&lt;=$I$7,0,IF(K60&lt;=$J$7,I60,0))</f>
        <v>0</v>
      </c>
      <c r="N60" s="59">
        <f>+IF(K60&lt;=$J$7,0,IF(K60&gt;=$L$7,0,IF(K60&gt;=$J$7,H60)))</f>
        <v>0</v>
      </c>
      <c r="O60" s="60">
        <f>+IF(K60&gt;=$L$7,I60,0)</f>
        <v>8142</v>
      </c>
      <c r="P60"/>
      <c r="Q60"/>
      <c r="R60"/>
      <c r="S60"/>
    </row>
    <row r="61" spans="1:19" s="6" customFormat="1" ht="22.5" customHeight="1">
      <c r="A61" s="19">
        <v>42214</v>
      </c>
      <c r="B61" s="23" t="s">
        <v>72</v>
      </c>
      <c r="C61" s="23" t="s">
        <v>640</v>
      </c>
      <c r="D61" s="37" t="s">
        <v>521</v>
      </c>
      <c r="E61" s="37" t="s">
        <v>799</v>
      </c>
      <c r="F61" s="8">
        <v>105610</v>
      </c>
      <c r="G61" s="8"/>
      <c r="H61" s="8"/>
      <c r="I61" s="42">
        <f>SUM(F61:H61)</f>
        <v>105610</v>
      </c>
      <c r="J61" s="19">
        <v>42912</v>
      </c>
      <c r="K61" s="58">
        <v>234</v>
      </c>
      <c r="L61" s="59">
        <f>+IF(K61&lt;=$I$7,I61,0)</f>
        <v>0</v>
      </c>
      <c r="M61" s="59">
        <f>+IF(K61&lt;=$I$7,0,IF(K61&lt;=$J$7,I61,0))</f>
        <v>0</v>
      </c>
      <c r="N61" s="59">
        <f>+IF(K61&lt;=$J$7,0,IF(K61&gt;=$L$7,0,IF(K61&gt;=$J$7,H61)))</f>
        <v>0</v>
      </c>
      <c r="O61" s="60">
        <f>+IF(K61&gt;=$L$7,I61,0)</f>
        <v>105610</v>
      </c>
      <c r="P61"/>
      <c r="Q61"/>
      <c r="R61"/>
      <c r="S61"/>
    </row>
    <row r="62" spans="1:19" s="6" customFormat="1" ht="22.5" customHeight="1">
      <c r="A62" s="19">
        <v>42214</v>
      </c>
      <c r="B62" s="23" t="s">
        <v>72</v>
      </c>
      <c r="C62" s="23" t="s">
        <v>640</v>
      </c>
      <c r="D62" s="37" t="s">
        <v>523</v>
      </c>
      <c r="E62" s="37" t="s">
        <v>799</v>
      </c>
      <c r="F62" s="8">
        <v>81774</v>
      </c>
      <c r="G62" s="8"/>
      <c r="H62" s="8"/>
      <c r="I62" s="42">
        <f>SUM(F62:H62)</f>
        <v>81774</v>
      </c>
      <c r="J62" s="19">
        <v>42921</v>
      </c>
      <c r="K62" s="58">
        <v>235</v>
      </c>
      <c r="L62" s="59">
        <f>+IF(K62&lt;=$I$7,I62,0)</f>
        <v>0</v>
      </c>
      <c r="M62" s="59">
        <f>+IF(K62&lt;=$I$7,0,IF(K62&lt;=$J$7,I62,0))</f>
        <v>0</v>
      </c>
      <c r="N62" s="59">
        <f>+IF(K62&lt;=$J$7,0,IF(K62&gt;=$L$7,0,IF(K62&gt;=$J$7,H62)))</f>
        <v>0</v>
      </c>
      <c r="O62" s="60">
        <f>+IF(K62&gt;=$L$7,I62,0)</f>
        <v>81774</v>
      </c>
      <c r="P62"/>
      <c r="Q62"/>
      <c r="R62"/>
      <c r="S62"/>
    </row>
    <row r="63" spans="1:19" s="6" customFormat="1" ht="22.5" customHeight="1">
      <c r="A63" s="19">
        <v>42214</v>
      </c>
      <c r="B63" s="23" t="s">
        <v>72</v>
      </c>
      <c r="C63" s="23" t="s">
        <v>640</v>
      </c>
      <c r="D63" s="37" t="s">
        <v>522</v>
      </c>
      <c r="E63" s="37" t="s">
        <v>799</v>
      </c>
      <c r="F63" s="8">
        <v>81774</v>
      </c>
      <c r="G63" s="8"/>
      <c r="H63" s="8"/>
      <c r="I63" s="42">
        <f>SUM(F63:H63)</f>
        <v>81774</v>
      </c>
      <c r="J63" s="19">
        <v>42922</v>
      </c>
      <c r="K63" s="58">
        <v>236</v>
      </c>
      <c r="L63" s="59">
        <f>+IF(K63&lt;=$I$7,I63,0)</f>
        <v>0</v>
      </c>
      <c r="M63" s="59">
        <f>+IF(K63&lt;=$I$7,0,IF(K63&lt;=$J$7,I63,0))</f>
        <v>0</v>
      </c>
      <c r="N63" s="59">
        <f>+IF(K63&lt;=$J$7,0,IF(K63&gt;=$L$7,0,IF(K63&gt;=$J$7,H63)))</f>
        <v>0</v>
      </c>
      <c r="O63" s="60">
        <f>+IF(K63&gt;=$L$7,I63,0)</f>
        <v>81774</v>
      </c>
      <c r="P63"/>
      <c r="Q63"/>
      <c r="R63"/>
      <c r="S63"/>
    </row>
    <row r="64" spans="1:19" s="6" customFormat="1" ht="22.5" customHeight="1">
      <c r="A64" s="19">
        <v>42214</v>
      </c>
      <c r="B64" s="23" t="s">
        <v>72</v>
      </c>
      <c r="C64" s="23" t="s">
        <v>640</v>
      </c>
      <c r="D64" s="37" t="s">
        <v>524</v>
      </c>
      <c r="E64" s="37" t="s">
        <v>799</v>
      </c>
      <c r="F64" s="8">
        <v>81774</v>
      </c>
      <c r="G64" s="8"/>
      <c r="H64" s="8"/>
      <c r="I64" s="42">
        <f>SUM(F64:H64)</f>
        <v>81774</v>
      </c>
      <c r="J64" s="19">
        <v>42927</v>
      </c>
      <c r="K64" s="58">
        <v>237</v>
      </c>
      <c r="L64" s="59">
        <f>+IF(K64&lt;=$I$7,I64,0)</f>
        <v>0</v>
      </c>
      <c r="M64" s="59">
        <f>+IF(K64&lt;=$I$7,0,IF(K64&lt;=$J$7,I64,0))</f>
        <v>0</v>
      </c>
      <c r="N64" s="59">
        <f>+IF(K64&lt;=$J$7,0,IF(K64&gt;=$L$7,0,IF(K64&gt;=$J$7,H64)))</f>
        <v>0</v>
      </c>
      <c r="O64" s="60">
        <f>+IF(K64&gt;=$L$7,I64,0)</f>
        <v>81774</v>
      </c>
      <c r="P64"/>
      <c r="Q64"/>
      <c r="R64"/>
      <c r="S64"/>
    </row>
    <row r="65" spans="1:19" s="6" customFormat="1" ht="22.5" customHeight="1">
      <c r="A65" s="19">
        <v>42214</v>
      </c>
      <c r="B65" s="23" t="s">
        <v>72</v>
      </c>
      <c r="C65" s="23" t="s">
        <v>640</v>
      </c>
      <c r="D65" s="37" t="s">
        <v>525</v>
      </c>
      <c r="E65" s="37" t="s">
        <v>799</v>
      </c>
      <c r="F65" s="8">
        <v>81774</v>
      </c>
      <c r="G65" s="8"/>
      <c r="H65" s="8"/>
      <c r="I65" s="42">
        <f>SUM(F65:H65)</f>
        <v>81774</v>
      </c>
      <c r="J65" s="19">
        <v>42940</v>
      </c>
      <c r="K65" s="58">
        <v>238</v>
      </c>
      <c r="L65" s="59">
        <f>+IF(K65&lt;=$I$7,I65,0)</f>
        <v>0</v>
      </c>
      <c r="M65" s="59">
        <f>+IF(K65&lt;=$I$7,0,IF(K65&lt;=$J$7,I65,0))</f>
        <v>0</v>
      </c>
      <c r="N65" s="59">
        <f>+IF(K65&lt;=$J$7,0,IF(K65&gt;=$L$7,0,IF(K65&gt;=$J$7,H65)))</f>
        <v>0</v>
      </c>
      <c r="O65" s="60">
        <f>+IF(K65&gt;=$L$7,I65,0)</f>
        <v>81774</v>
      </c>
      <c r="P65"/>
      <c r="Q65"/>
      <c r="R65"/>
      <c r="S65"/>
    </row>
    <row r="66" spans="1:19" s="6" customFormat="1" ht="22.5" customHeight="1">
      <c r="A66" s="19">
        <v>42214</v>
      </c>
      <c r="B66" s="23" t="s">
        <v>72</v>
      </c>
      <c r="C66" s="23" t="s">
        <v>640</v>
      </c>
      <c r="D66" s="37" t="s">
        <v>526</v>
      </c>
      <c r="E66" s="37" t="s">
        <v>799</v>
      </c>
      <c r="F66" s="8">
        <v>81774</v>
      </c>
      <c r="G66" s="8"/>
      <c r="H66" s="8"/>
      <c r="I66" s="42">
        <f>SUM(F66:H66)</f>
        <v>81774</v>
      </c>
      <c r="J66" s="19">
        <v>42964</v>
      </c>
      <c r="K66" s="58">
        <v>239</v>
      </c>
      <c r="L66" s="59">
        <f>+IF(K66&lt;=$I$7,I66,0)</f>
        <v>0</v>
      </c>
      <c r="M66" s="59">
        <f>+IF(K66&lt;=$I$7,0,IF(K66&lt;=$J$7,I66,0))</f>
        <v>0</v>
      </c>
      <c r="N66" s="59">
        <f>+IF(K66&lt;=$J$7,0,IF(K66&gt;=$L$7,0,IF(K66&gt;=$J$7,H66)))</f>
        <v>0</v>
      </c>
      <c r="O66" s="60">
        <f>+IF(K66&gt;=$L$7,I66,0)</f>
        <v>81774</v>
      </c>
      <c r="P66"/>
      <c r="Q66"/>
      <c r="R66"/>
      <c r="S66"/>
    </row>
    <row r="67" spans="1:19" s="6" customFormat="1" ht="22.5" customHeight="1">
      <c r="A67" s="19">
        <v>42214</v>
      </c>
      <c r="B67" s="23" t="s">
        <v>72</v>
      </c>
      <c r="C67" s="23" t="s">
        <v>640</v>
      </c>
      <c r="D67" s="37" t="s">
        <v>527</v>
      </c>
      <c r="E67" s="37" t="s">
        <v>799</v>
      </c>
      <c r="F67" s="8">
        <v>211338</v>
      </c>
      <c r="G67" s="8"/>
      <c r="H67" s="8"/>
      <c r="I67" s="42">
        <f>SUM(F67:H67)</f>
        <v>211338</v>
      </c>
      <c r="J67" s="19">
        <v>42978</v>
      </c>
      <c r="K67" s="58">
        <v>240</v>
      </c>
      <c r="L67" s="59">
        <f>+IF(K67&lt;=$I$7,I67,0)</f>
        <v>0</v>
      </c>
      <c r="M67" s="59">
        <f>+IF(K67&lt;=$I$7,0,IF(K67&lt;=$J$7,I67,0))</f>
        <v>0</v>
      </c>
      <c r="N67" s="59">
        <f>+IF(K67&lt;=$J$7,0,IF(K67&gt;=$L$7,0,IF(K67&gt;=$J$7,H67)))</f>
        <v>0</v>
      </c>
      <c r="O67" s="60">
        <f>+IF(K67&gt;=$L$7,I67,0)</f>
        <v>211338</v>
      </c>
      <c r="P67"/>
      <c r="Q67"/>
      <c r="R67"/>
      <c r="S67"/>
    </row>
    <row r="68" spans="1:19" s="6" customFormat="1" ht="22.5" customHeight="1">
      <c r="A68" s="31">
        <v>42489</v>
      </c>
      <c r="B68" s="26" t="s">
        <v>503</v>
      </c>
      <c r="C68" s="26" t="s">
        <v>640</v>
      </c>
      <c r="D68" s="38" t="s">
        <v>504</v>
      </c>
      <c r="E68" s="37" t="s">
        <v>799</v>
      </c>
      <c r="F68" s="8">
        <v>155840.3</v>
      </c>
      <c r="G68" s="8"/>
      <c r="H68" s="8"/>
      <c r="I68" s="42">
        <f>SUM(F68:H68)</f>
        <v>155840.3</v>
      </c>
      <c r="J68" s="19">
        <v>42997</v>
      </c>
      <c r="K68" s="58">
        <v>279</v>
      </c>
      <c r="L68" s="59">
        <f>+IF(K68&lt;=$I$7,I68,0)</f>
        <v>0</v>
      </c>
      <c r="M68" s="59">
        <f>+IF(K68&lt;=$I$7,0,IF(K68&lt;=$J$7,I68,0))</f>
        <v>0</v>
      </c>
      <c r="N68" s="59">
        <f>+IF(K68&lt;=$J$7,0,IF(K68&gt;=$L$7,0,IF(K68&gt;=$J$7,H68)))</f>
        <v>0</v>
      </c>
      <c r="O68" s="60">
        <f>+IF(K68&gt;=$L$7,I68,0)</f>
        <v>155840.3</v>
      </c>
      <c r="P68"/>
      <c r="Q68"/>
      <c r="R68"/>
      <c r="S68"/>
    </row>
    <row r="69" spans="1:19" s="6" customFormat="1" ht="22.5" customHeight="1">
      <c r="A69" s="31">
        <v>42489</v>
      </c>
      <c r="B69" s="26" t="s">
        <v>503</v>
      </c>
      <c r="C69" s="26" t="s">
        <v>640</v>
      </c>
      <c r="D69" s="38" t="s">
        <v>505</v>
      </c>
      <c r="E69" s="37" t="s">
        <v>799</v>
      </c>
      <c r="F69" s="8">
        <v>161034.97</v>
      </c>
      <c r="G69" s="8"/>
      <c r="H69" s="8"/>
      <c r="I69" s="42">
        <f>SUM(F69:H69)</f>
        <v>161034.97</v>
      </c>
      <c r="J69" s="19" t="s">
        <v>780</v>
      </c>
      <c r="K69" s="58">
        <v>280</v>
      </c>
      <c r="L69" s="59">
        <f>+IF(K69&lt;=$I$7,I69,0)</f>
        <v>0</v>
      </c>
      <c r="M69" s="59">
        <f>+IF(K69&lt;=$I$7,0,IF(K69&lt;=$J$7,I69,0))</f>
        <v>0</v>
      </c>
      <c r="N69" s="59">
        <f>+IF(K69&lt;=$J$7,0,IF(K69&gt;=$L$7,0,IF(K69&gt;=$J$7,H69)))</f>
        <v>0</v>
      </c>
      <c r="O69" s="60">
        <f>+IF(K69&gt;=$L$7,I69,0)</f>
        <v>161034.97</v>
      </c>
      <c r="P69"/>
      <c r="Q69"/>
      <c r="R69"/>
      <c r="S69"/>
    </row>
    <row r="70" spans="1:19" s="6" customFormat="1" ht="22.5" customHeight="1">
      <c r="A70" s="31">
        <v>42489</v>
      </c>
      <c r="B70" s="26" t="s">
        <v>503</v>
      </c>
      <c r="C70" s="26" t="s">
        <v>640</v>
      </c>
      <c r="D70" s="38" t="s">
        <v>506</v>
      </c>
      <c r="E70" s="37" t="s">
        <v>799</v>
      </c>
      <c r="F70" s="8">
        <v>148468.83</v>
      </c>
      <c r="G70" s="8"/>
      <c r="H70" s="8"/>
      <c r="I70" s="42">
        <f>SUM(F70:H70)</f>
        <v>148468.83</v>
      </c>
      <c r="J70" s="19" t="s">
        <v>781</v>
      </c>
      <c r="K70" s="58">
        <v>281</v>
      </c>
      <c r="L70" s="59">
        <f>+IF(K70&lt;=$I$7,I70,0)</f>
        <v>0</v>
      </c>
      <c r="M70" s="59">
        <f>+IF(K70&lt;=$I$7,0,IF(K70&lt;=$J$7,I70,0))</f>
        <v>0</v>
      </c>
      <c r="N70" s="59">
        <f>+IF(K70&lt;=$J$7,0,IF(K70&gt;=$L$7,0,IF(K70&gt;=$J$7,H70)))</f>
        <v>0</v>
      </c>
      <c r="O70" s="60">
        <f>+IF(K70&gt;=$L$7,I70,0)</f>
        <v>148468.83</v>
      </c>
      <c r="P70"/>
      <c r="Q70"/>
      <c r="R70"/>
      <c r="S70"/>
    </row>
    <row r="71" spans="1:19" s="6" customFormat="1" ht="22.5" customHeight="1">
      <c r="A71" s="31">
        <v>42489</v>
      </c>
      <c r="B71" s="26" t="s">
        <v>503</v>
      </c>
      <c r="C71" s="26" t="s">
        <v>640</v>
      </c>
      <c r="D71" s="38" t="s">
        <v>507</v>
      </c>
      <c r="E71" s="37" t="s">
        <v>799</v>
      </c>
      <c r="F71" s="8">
        <v>14846.88</v>
      </c>
      <c r="G71" s="8"/>
      <c r="H71" s="8"/>
      <c r="I71" s="42">
        <f>SUM(F71:H71)</f>
        <v>14846.88</v>
      </c>
      <c r="J71" s="19">
        <v>42740</v>
      </c>
      <c r="K71" s="58">
        <v>282</v>
      </c>
      <c r="L71" s="59">
        <f>+IF(K71&lt;=$I$7,I71,0)</f>
        <v>0</v>
      </c>
      <c r="M71" s="59">
        <f>+IF(K71&lt;=$I$7,0,IF(K71&lt;=$J$7,I71,0))</f>
        <v>0</v>
      </c>
      <c r="N71" s="59">
        <f>+IF(K71&lt;=$J$7,0,IF(K71&gt;=$L$7,0,IF(K71&gt;=$J$7,H71)))</f>
        <v>0</v>
      </c>
      <c r="O71" s="60">
        <f>+IF(K71&gt;=$L$7,I71,0)</f>
        <v>14846.88</v>
      </c>
      <c r="P71"/>
      <c r="Q71"/>
      <c r="R71"/>
      <c r="S71"/>
    </row>
    <row r="72" spans="1:19" s="6" customFormat="1" ht="22.5" customHeight="1">
      <c r="A72" s="19">
        <v>42037</v>
      </c>
      <c r="B72" s="23" t="s">
        <v>55</v>
      </c>
      <c r="C72" s="23" t="s">
        <v>640</v>
      </c>
      <c r="D72" s="37" t="s">
        <v>532</v>
      </c>
      <c r="E72" s="37" t="s">
        <v>799</v>
      </c>
      <c r="F72" s="8">
        <v>121443</v>
      </c>
      <c r="G72" s="8"/>
      <c r="H72" s="8"/>
      <c r="I72" s="42">
        <f>SUM(F72:H72)</f>
        <v>121443</v>
      </c>
      <c r="J72" s="19" t="s">
        <v>393</v>
      </c>
      <c r="K72" s="58">
        <v>432</v>
      </c>
      <c r="L72" s="59">
        <f>+IF(K72&lt;=$I$7,I72,0)</f>
        <v>0</v>
      </c>
      <c r="M72" s="59">
        <f>+IF(K72&lt;=$I$7,0,IF(K72&lt;=$J$7,I72,0))</f>
        <v>0</v>
      </c>
      <c r="N72" s="59">
        <f>+IF(K72&lt;=$J$7,0,IF(K72&gt;=$L$7,0,IF(K72&gt;=$J$7,H72)))</f>
        <v>0</v>
      </c>
      <c r="O72" s="60">
        <f>+IF(K72&gt;=$L$7,I72,0)</f>
        <v>121443</v>
      </c>
      <c r="P72"/>
      <c r="Q72"/>
      <c r="R72"/>
      <c r="S72"/>
    </row>
    <row r="73" spans="1:19" s="6" customFormat="1" ht="22.5" customHeight="1">
      <c r="A73" s="19">
        <v>42062</v>
      </c>
      <c r="B73" s="23" t="s">
        <v>55</v>
      </c>
      <c r="C73" s="23" t="s">
        <v>640</v>
      </c>
      <c r="D73" s="37" t="s">
        <v>76</v>
      </c>
      <c r="E73" s="37" t="s">
        <v>799</v>
      </c>
      <c r="F73" s="8">
        <v>82423</v>
      </c>
      <c r="G73" s="8"/>
      <c r="H73" s="8"/>
      <c r="I73" s="42">
        <f>SUM(F73:H73)</f>
        <v>82423</v>
      </c>
      <c r="J73" s="19" t="s">
        <v>393</v>
      </c>
      <c r="K73" s="58">
        <v>433</v>
      </c>
      <c r="L73" s="59">
        <f>+IF(K73&lt;=$I$7,I73,0)</f>
        <v>0</v>
      </c>
      <c r="M73" s="59">
        <f>+IF(K73&lt;=$I$7,0,IF(K73&lt;=$J$7,I73,0))</f>
        <v>0</v>
      </c>
      <c r="N73" s="59">
        <f>+IF(K73&lt;=$J$7,0,IF(K73&gt;=$L$7,0,IF(K73&gt;=$J$7,H73)))</f>
        <v>0</v>
      </c>
      <c r="O73" s="60">
        <f>+IF(K73&gt;=$L$7,I73,0)</f>
        <v>82423</v>
      </c>
      <c r="P73"/>
      <c r="Q73"/>
      <c r="R73"/>
      <c r="S73"/>
    </row>
    <row r="74" spans="1:19" s="6" customFormat="1" ht="22.5" customHeight="1">
      <c r="A74" s="19" t="s">
        <v>405</v>
      </c>
      <c r="B74" s="23" t="s">
        <v>55</v>
      </c>
      <c r="C74" s="23" t="s">
        <v>640</v>
      </c>
      <c r="D74" s="37" t="s">
        <v>77</v>
      </c>
      <c r="E74" s="37" t="s">
        <v>799</v>
      </c>
      <c r="F74" s="8">
        <v>82423</v>
      </c>
      <c r="G74" s="8"/>
      <c r="H74" s="8"/>
      <c r="I74" s="42">
        <f>SUM(F74:H74)</f>
        <v>82423</v>
      </c>
      <c r="J74" s="19" t="s">
        <v>393</v>
      </c>
      <c r="K74" s="58">
        <v>434</v>
      </c>
      <c r="L74" s="59">
        <f>+IF(K74&lt;=$I$7,I74,0)</f>
        <v>0</v>
      </c>
      <c r="M74" s="59">
        <f>+IF(K74&lt;=$I$7,0,IF(K74&lt;=$J$7,I74,0))</f>
        <v>0</v>
      </c>
      <c r="N74" s="59">
        <f>+IF(K74&lt;=$J$7,0,IF(K74&gt;=$L$7,0,IF(K74&gt;=$J$7,H74)))</f>
        <v>0</v>
      </c>
      <c r="O74" s="60">
        <f>+IF(K74&gt;=$L$7,I74,0)</f>
        <v>82423</v>
      </c>
      <c r="P74"/>
      <c r="Q74"/>
      <c r="R74"/>
      <c r="S74"/>
    </row>
    <row r="75" spans="1:19" s="6" customFormat="1" ht="22.5" customHeight="1">
      <c r="A75" s="19" t="s">
        <v>406</v>
      </c>
      <c r="B75" s="23" t="s">
        <v>55</v>
      </c>
      <c r="C75" s="23" t="s">
        <v>640</v>
      </c>
      <c r="D75" s="37" t="s">
        <v>74</v>
      </c>
      <c r="E75" s="37" t="s">
        <v>799</v>
      </c>
      <c r="F75" s="8">
        <v>82423</v>
      </c>
      <c r="G75" s="8"/>
      <c r="H75" s="8"/>
      <c r="I75" s="42">
        <f>SUM(F75:H75)</f>
        <v>82423</v>
      </c>
      <c r="J75" s="19" t="s">
        <v>393</v>
      </c>
      <c r="K75" s="58">
        <v>435</v>
      </c>
      <c r="L75" s="59">
        <f>+IF(K75&lt;=$I$7,I75,0)</f>
        <v>0</v>
      </c>
      <c r="M75" s="59">
        <f>+IF(K75&lt;=$I$7,0,IF(K75&lt;=$J$7,I75,0))</f>
        <v>0</v>
      </c>
      <c r="N75" s="59">
        <f>+IF(K75&lt;=$J$7,0,IF(K75&gt;=$L$7,0,IF(K75&gt;=$J$7,H75)))</f>
        <v>0</v>
      </c>
      <c r="O75" s="60">
        <f>+IF(K75&gt;=$L$7,I75,0)</f>
        <v>82423</v>
      </c>
      <c r="P75"/>
      <c r="Q75"/>
      <c r="R75"/>
      <c r="S75"/>
    </row>
    <row r="76" spans="1:19" s="6" customFormat="1" ht="22.5" customHeight="1">
      <c r="A76" s="19">
        <v>42913</v>
      </c>
      <c r="B76" s="23" t="s">
        <v>64</v>
      </c>
      <c r="C76" s="23" t="s">
        <v>623</v>
      </c>
      <c r="D76" s="38" t="s">
        <v>559</v>
      </c>
      <c r="E76" s="37" t="s">
        <v>793</v>
      </c>
      <c r="F76" s="8">
        <v>69620</v>
      </c>
      <c r="G76" s="8"/>
      <c r="H76" s="8"/>
      <c r="I76" s="42">
        <f>SUM(F76:H76)</f>
        <v>69620</v>
      </c>
      <c r="J76" s="19">
        <v>42913</v>
      </c>
      <c r="K76" s="58">
        <v>109</v>
      </c>
      <c r="L76" s="59">
        <f>+IF(K76&lt;=$I$7,I76,0)</f>
        <v>0</v>
      </c>
      <c r="M76" s="59">
        <f>+IF(K76&lt;=$I$7,0,IF(K76&lt;=$J$7,I76,0))</f>
        <v>0</v>
      </c>
      <c r="N76" s="59">
        <f>+IF(K76&lt;=$J$7,0,IF(K76&gt;=$L$7,0,IF(K76&gt;=$J$7,H76)))</f>
        <v>0</v>
      </c>
      <c r="O76" s="60">
        <f>+IF(K76&gt;=$L$7,I76,0)</f>
        <v>69620</v>
      </c>
      <c r="P76"/>
      <c r="Q76"/>
      <c r="R76"/>
      <c r="S76"/>
    </row>
    <row r="77" spans="1:19" s="6" customFormat="1" ht="22.5" customHeight="1">
      <c r="A77" s="19">
        <v>42979</v>
      </c>
      <c r="B77" s="23" t="s">
        <v>64</v>
      </c>
      <c r="C77" s="23" t="s">
        <v>623</v>
      </c>
      <c r="D77" s="38" t="s">
        <v>583</v>
      </c>
      <c r="E77" s="37" t="s">
        <v>793</v>
      </c>
      <c r="F77" s="8">
        <v>69620</v>
      </c>
      <c r="G77" s="8"/>
      <c r="H77" s="8"/>
      <c r="I77" s="42">
        <f>SUM(F77:H77)</f>
        <v>69620</v>
      </c>
      <c r="J77" s="19">
        <v>42913</v>
      </c>
      <c r="K77" s="58">
        <v>110</v>
      </c>
      <c r="L77" s="59">
        <f>+IF(K77&lt;=$I$7,I77,0)</f>
        <v>0</v>
      </c>
      <c r="M77" s="59">
        <f>+IF(K77&lt;=$I$7,0,IF(K77&lt;=$J$7,I77,0))</f>
        <v>0</v>
      </c>
      <c r="N77" s="59">
        <f>+IF(K77&lt;=$J$7,0,IF(K77&gt;=$L$7,0,IF(K77&gt;=$J$7,H77)))</f>
        <v>0</v>
      </c>
      <c r="O77" s="60">
        <f>+IF(K77&gt;=$L$7,I77,0)</f>
        <v>69620</v>
      </c>
      <c r="P77"/>
      <c r="Q77"/>
      <c r="R77"/>
      <c r="S77"/>
    </row>
    <row r="78" spans="1:19" s="6" customFormat="1" ht="22.5" customHeight="1">
      <c r="A78" s="19">
        <v>43074</v>
      </c>
      <c r="B78" s="23" t="s">
        <v>64</v>
      </c>
      <c r="C78" s="23" t="s">
        <v>623</v>
      </c>
      <c r="D78" s="38" t="s">
        <v>678</v>
      </c>
      <c r="E78" s="37" t="s">
        <v>793</v>
      </c>
      <c r="F78" s="8">
        <v>69620</v>
      </c>
      <c r="G78" s="8"/>
      <c r="H78" s="8"/>
      <c r="I78" s="42">
        <f>SUM(F78:H78)</f>
        <v>69620</v>
      </c>
      <c r="J78" s="19">
        <v>42950</v>
      </c>
      <c r="K78" s="58">
        <v>111</v>
      </c>
      <c r="L78" s="59">
        <f>+IF(K78&lt;=$I$7,I78,0)</f>
        <v>0</v>
      </c>
      <c r="M78" s="59">
        <f>+IF(K78&lt;=$I$7,0,IF(K78&lt;=$J$7,I78,0))</f>
        <v>0</v>
      </c>
      <c r="N78" s="59">
        <f>+IF(K78&lt;=$J$7,0,IF(K78&gt;=$L$7,0,IF(K78&gt;=$J$7,H78)))</f>
        <v>0</v>
      </c>
      <c r="O78" s="60">
        <f>+IF(K78&gt;=$L$7,I78,0)</f>
        <v>69620</v>
      </c>
      <c r="P78"/>
      <c r="Q78"/>
      <c r="R78"/>
      <c r="S78"/>
    </row>
    <row r="79" spans="1:19" s="6" customFormat="1" ht="22.5" customHeight="1">
      <c r="A79" s="19">
        <v>43040</v>
      </c>
      <c r="B79" s="23" t="s">
        <v>64</v>
      </c>
      <c r="C79" s="23" t="s">
        <v>623</v>
      </c>
      <c r="D79" s="38" t="s">
        <v>679</v>
      </c>
      <c r="E79" s="37" t="s">
        <v>793</v>
      </c>
      <c r="F79" s="8">
        <v>69620</v>
      </c>
      <c r="G79" s="8"/>
      <c r="H79" s="8"/>
      <c r="I79" s="42">
        <f>SUM(F79:H79)</f>
        <v>69620</v>
      </c>
      <c r="J79" s="19">
        <v>42977</v>
      </c>
      <c r="K79" s="58">
        <v>112</v>
      </c>
      <c r="L79" s="59">
        <f>+IF(K79&lt;=$I$7,I79,0)</f>
        <v>0</v>
      </c>
      <c r="M79" s="59">
        <f>+IF(K79&lt;=$I$7,0,IF(K79&lt;=$J$7,I79,0))</f>
        <v>0</v>
      </c>
      <c r="N79" s="59">
        <f>+IF(K79&lt;=$J$7,0,IF(K79&gt;=$L$7,0,IF(K79&gt;=$J$7,H79)))</f>
        <v>0</v>
      </c>
      <c r="O79" s="60">
        <f>+IF(K79&gt;=$L$7,I79,0)</f>
        <v>69620</v>
      </c>
      <c r="P79"/>
      <c r="Q79"/>
      <c r="R79"/>
      <c r="S79"/>
    </row>
    <row r="80" spans="1:19" s="6" customFormat="1" ht="22.5" customHeight="1">
      <c r="A80" s="19">
        <v>43108</v>
      </c>
      <c r="B80" s="23" t="s">
        <v>64</v>
      </c>
      <c r="C80" s="23" t="s">
        <v>623</v>
      </c>
      <c r="D80" s="38" t="s">
        <v>767</v>
      </c>
      <c r="E80" s="37" t="s">
        <v>793</v>
      </c>
      <c r="F80" s="8">
        <v>69620</v>
      </c>
      <c r="G80" s="8"/>
      <c r="H80" s="8"/>
      <c r="I80" s="42">
        <f>SUM(F80:H80)</f>
        <v>69620</v>
      </c>
      <c r="J80" s="19">
        <v>42214</v>
      </c>
      <c r="K80" s="58">
        <v>273</v>
      </c>
      <c r="L80" s="59">
        <f>+IF(K80&lt;=$I$7,I80,0)</f>
        <v>0</v>
      </c>
      <c r="M80" s="59">
        <f>+IF(K80&lt;=$I$7,0,IF(K80&lt;=$J$7,I80,0))</f>
        <v>0</v>
      </c>
      <c r="N80" s="59">
        <f>+IF(K80&lt;=$J$7,0,IF(K80&gt;=$L$7,0,IF(K80&gt;=$J$7,H80)))</f>
        <v>0</v>
      </c>
      <c r="O80" s="60">
        <f>+IF(K80&gt;=$L$7,I80,0)</f>
        <v>69620</v>
      </c>
      <c r="P80"/>
      <c r="Q80"/>
      <c r="R80"/>
      <c r="S80"/>
    </row>
    <row r="81" spans="1:19" s="6" customFormat="1" ht="22.5" customHeight="1">
      <c r="A81" s="19">
        <v>42180</v>
      </c>
      <c r="B81" s="26" t="s">
        <v>64</v>
      </c>
      <c r="C81" s="23" t="s">
        <v>623</v>
      </c>
      <c r="D81" s="38" t="s">
        <v>265</v>
      </c>
      <c r="E81" s="37" t="s">
        <v>793</v>
      </c>
      <c r="F81" s="8">
        <v>15305.78</v>
      </c>
      <c r="G81" s="8"/>
      <c r="H81" s="8"/>
      <c r="I81" s="42">
        <f>SUM(F81:H81)</f>
        <v>15305.78</v>
      </c>
      <c r="J81" s="19">
        <v>42214</v>
      </c>
      <c r="K81" s="58">
        <v>274</v>
      </c>
      <c r="L81" s="59">
        <f>+IF(K81&lt;=$I$7,I81,0)</f>
        <v>0</v>
      </c>
      <c r="M81" s="59">
        <f>+IF(K81&lt;=$I$7,0,IF(K81&lt;=$J$7,I81,0))</f>
        <v>0</v>
      </c>
      <c r="N81" s="59">
        <f>+IF(K81&lt;=$J$7,0,IF(K81&gt;=$L$7,0,IF(K81&gt;=$J$7,H81)))</f>
        <v>0</v>
      </c>
      <c r="O81" s="60">
        <f>+IF(K81&gt;=$L$7,I81,0)</f>
        <v>15305.78</v>
      </c>
      <c r="P81"/>
      <c r="Q81"/>
      <c r="R81"/>
      <c r="S81"/>
    </row>
    <row r="82" spans="1:19" s="6" customFormat="1" ht="22.5" customHeight="1">
      <c r="A82" s="19" t="s">
        <v>324</v>
      </c>
      <c r="B82" s="26" t="s">
        <v>64</v>
      </c>
      <c r="C82" s="23" t="s">
        <v>623</v>
      </c>
      <c r="D82" s="38" t="s">
        <v>266</v>
      </c>
      <c r="E82" s="37" t="s">
        <v>793</v>
      </c>
      <c r="F82" s="8">
        <v>20064.72</v>
      </c>
      <c r="G82" s="8"/>
      <c r="H82" s="8"/>
      <c r="I82" s="42">
        <f>SUM(F82:H82)</f>
        <v>20064.72</v>
      </c>
      <c r="J82" s="19">
        <v>42214</v>
      </c>
      <c r="K82" s="58">
        <v>275</v>
      </c>
      <c r="L82" s="59">
        <f>+IF(K82&lt;=$I$7,I82,0)</f>
        <v>0</v>
      </c>
      <c r="M82" s="59">
        <f>+IF(K82&lt;=$I$7,0,IF(K82&lt;=$J$7,I82,0))</f>
        <v>0</v>
      </c>
      <c r="N82" s="59">
        <f>+IF(K82&lt;=$J$7,0,IF(K82&gt;=$L$7,0,IF(K82&gt;=$J$7,H82)))</f>
        <v>0</v>
      </c>
      <c r="O82" s="60">
        <f>+IF(K82&gt;=$L$7,I82,0)</f>
        <v>20064.72</v>
      </c>
      <c r="P82"/>
      <c r="Q82"/>
      <c r="R82"/>
      <c r="S82"/>
    </row>
    <row r="83" spans="1:19" s="6" customFormat="1" ht="22.5" customHeight="1">
      <c r="A83" s="31" t="s">
        <v>323</v>
      </c>
      <c r="B83" s="26" t="s">
        <v>64</v>
      </c>
      <c r="C83" s="23" t="s">
        <v>623</v>
      </c>
      <c r="D83" s="38" t="s">
        <v>267</v>
      </c>
      <c r="E83" s="37" t="s">
        <v>793</v>
      </c>
      <c r="F83" s="8">
        <v>22591.1</v>
      </c>
      <c r="G83" s="8"/>
      <c r="H83" s="8"/>
      <c r="I83" s="42">
        <f>SUM(F83:H83)</f>
        <v>22591.1</v>
      </c>
      <c r="J83" s="19">
        <v>42214</v>
      </c>
      <c r="K83" s="58">
        <v>276</v>
      </c>
      <c r="L83" s="59">
        <f>+IF(K83&lt;=$I$7,I83,0)</f>
        <v>0</v>
      </c>
      <c r="M83" s="59">
        <f>+IF(K83&lt;=$I$7,0,IF(K83&lt;=$J$7,I83,0))</f>
        <v>0</v>
      </c>
      <c r="N83" s="59">
        <f>+IF(K83&lt;=$J$7,0,IF(K83&gt;=$L$7,0,IF(K83&gt;=$J$7,H83)))</f>
        <v>0</v>
      </c>
      <c r="O83" s="60">
        <f>+IF(K83&gt;=$L$7,I83,0)</f>
        <v>22591.1</v>
      </c>
      <c r="P83"/>
      <c r="Q83"/>
      <c r="R83"/>
      <c r="S83"/>
    </row>
    <row r="84" spans="1:19" s="6" customFormat="1" ht="22.5" customHeight="1">
      <c r="A84" s="19">
        <v>42014</v>
      </c>
      <c r="B84" s="26" t="s">
        <v>64</v>
      </c>
      <c r="C84" s="23" t="s">
        <v>623</v>
      </c>
      <c r="D84" s="45" t="s">
        <v>65</v>
      </c>
      <c r="E84" s="37" t="s">
        <v>793</v>
      </c>
      <c r="F84" s="46">
        <v>87049.78</v>
      </c>
      <c r="G84" s="27"/>
      <c r="H84" s="8"/>
      <c r="I84" s="42">
        <f>SUM(F84:H84)</f>
        <v>87049.78</v>
      </c>
      <c r="J84" s="19">
        <v>43038</v>
      </c>
      <c r="K84" s="58">
        <v>277</v>
      </c>
      <c r="L84" s="59">
        <f>+IF(K84&lt;=$I$7,I84,0)</f>
        <v>0</v>
      </c>
      <c r="M84" s="59">
        <f>+IF(K84&lt;=$I$7,0,IF(K84&lt;=$J$7,I84,0))</f>
        <v>0</v>
      </c>
      <c r="N84" s="59">
        <f>+IF(K84&lt;=$J$7,0,IF(K84&gt;=$L$7,0,IF(K84&gt;=$J$7,H84)))</f>
        <v>0</v>
      </c>
      <c r="O84" s="60">
        <f>+IF(K84&gt;=$L$7,I84,0)</f>
        <v>87049.78</v>
      </c>
      <c r="P84"/>
      <c r="Q84"/>
      <c r="R84"/>
      <c r="S84"/>
    </row>
    <row r="85" spans="1:19" s="6" customFormat="1" ht="22.5" customHeight="1">
      <c r="A85" s="31" t="s">
        <v>325</v>
      </c>
      <c r="B85" s="26" t="s">
        <v>64</v>
      </c>
      <c r="C85" s="23" t="s">
        <v>623</v>
      </c>
      <c r="D85" s="38" t="s">
        <v>283</v>
      </c>
      <c r="E85" s="37" t="s">
        <v>793</v>
      </c>
      <c r="F85" s="8">
        <v>20423.44</v>
      </c>
      <c r="G85" s="8"/>
      <c r="H85" s="8"/>
      <c r="I85" s="42">
        <f>SUM(F85:H85)</f>
        <v>20423.44</v>
      </c>
      <c r="J85" s="19">
        <v>43038</v>
      </c>
      <c r="K85" s="58">
        <v>278</v>
      </c>
      <c r="L85" s="59">
        <f>+IF(K85&lt;=$I$7,I85,0)</f>
        <v>0</v>
      </c>
      <c r="M85" s="59">
        <f>+IF(K85&lt;=$I$7,0,IF(K85&lt;=$J$7,I85,0))</f>
        <v>0</v>
      </c>
      <c r="N85" s="59">
        <f>+IF(K85&lt;=$J$7,0,IF(K85&gt;=$L$7,0,IF(K85&gt;=$J$7,H85)))</f>
        <v>0</v>
      </c>
      <c r="O85" s="60">
        <f>+IF(K85&gt;=$L$7,I85,0)</f>
        <v>20423.44</v>
      </c>
      <c r="P85"/>
      <c r="Q85"/>
      <c r="R85"/>
      <c r="S85"/>
    </row>
    <row r="86" spans="1:19" s="6" customFormat="1" ht="22.5" customHeight="1">
      <c r="A86" s="19">
        <v>41635</v>
      </c>
      <c r="B86" s="23" t="s">
        <v>244</v>
      </c>
      <c r="C86" s="23" t="s">
        <v>632</v>
      </c>
      <c r="D86" s="38" t="s">
        <v>278</v>
      </c>
      <c r="E86" s="93" t="s">
        <v>800</v>
      </c>
      <c r="F86" s="8">
        <v>21240</v>
      </c>
      <c r="G86" s="8"/>
      <c r="H86" s="8"/>
      <c r="I86" s="42">
        <f>SUM(F86:H86)</f>
        <v>21240</v>
      </c>
      <c r="J86" s="19" t="s">
        <v>368</v>
      </c>
      <c r="K86" s="58">
        <v>397</v>
      </c>
      <c r="L86" s="59">
        <f>+IF(K86&lt;=$I$7,I86,0)</f>
        <v>0</v>
      </c>
      <c r="M86" s="59">
        <f>+IF(K86&lt;=$I$7,0,IF(K86&lt;=$J$7,I86,0))</f>
        <v>0</v>
      </c>
      <c r="N86" s="59">
        <f>+IF(K86&lt;=$J$7,0,IF(K86&gt;=$L$7,0,IF(K86&gt;=$J$7,H86)))</f>
        <v>0</v>
      </c>
      <c r="O86" s="60">
        <f>+IF(K86&gt;=$L$7,I86,0)</f>
        <v>21240</v>
      </c>
      <c r="P86"/>
      <c r="Q86"/>
      <c r="R86"/>
      <c r="S86"/>
    </row>
    <row r="87" spans="1:19" s="6" customFormat="1" ht="22.5" customHeight="1">
      <c r="A87" s="19">
        <v>40245</v>
      </c>
      <c r="B87" s="23" t="s">
        <v>230</v>
      </c>
      <c r="C87" s="23" t="s">
        <v>631</v>
      </c>
      <c r="D87" s="37" t="s">
        <v>476</v>
      </c>
      <c r="E87" s="37" t="s">
        <v>801</v>
      </c>
      <c r="F87" s="8">
        <v>20000</v>
      </c>
      <c r="G87" s="8"/>
      <c r="H87" s="8"/>
      <c r="I87" s="42">
        <f>SUM(F87:H87)</f>
        <v>20000</v>
      </c>
      <c r="J87" s="19">
        <v>42858</v>
      </c>
      <c r="K87" s="58">
        <v>299</v>
      </c>
      <c r="L87" s="59">
        <f>+IF(K87&lt;=$I$7,I87,0)</f>
        <v>0</v>
      </c>
      <c r="M87" s="59">
        <f>+IF(K87&lt;=$I$7,0,IF(K87&lt;=$J$7,I87,0))</f>
        <v>0</v>
      </c>
      <c r="N87" s="59">
        <f>+IF(K87&lt;=$J$7,0,IF(K87&gt;=$L$7,0,IF(K87&gt;=$J$7,H87)))</f>
        <v>0</v>
      </c>
      <c r="O87" s="60">
        <f>+IF(K87&gt;=$L$7,I87,0)</f>
        <v>20000</v>
      </c>
      <c r="P87"/>
      <c r="Q87"/>
      <c r="R87"/>
      <c r="S87"/>
    </row>
    <row r="88" spans="1:19" s="6" customFormat="1" ht="22.5" customHeight="1">
      <c r="A88" s="19">
        <v>40276</v>
      </c>
      <c r="B88" s="23" t="s">
        <v>230</v>
      </c>
      <c r="C88" s="23" t="s">
        <v>631</v>
      </c>
      <c r="D88" s="37" t="s">
        <v>477</v>
      </c>
      <c r="E88" s="37" t="s">
        <v>801</v>
      </c>
      <c r="F88" s="8">
        <v>20000</v>
      </c>
      <c r="G88" s="8"/>
      <c r="H88" s="8"/>
      <c r="I88" s="42">
        <f>SUM(F88:H88)</f>
        <v>20000</v>
      </c>
      <c r="J88" s="19">
        <v>42829</v>
      </c>
      <c r="K88" s="58">
        <v>300</v>
      </c>
      <c r="L88" s="59">
        <f>+IF(K88&lt;=$I$7,I88,0)</f>
        <v>0</v>
      </c>
      <c r="M88" s="59">
        <f>+IF(K88&lt;=$I$7,0,IF(K88&lt;=$J$7,I88,0))</f>
        <v>0</v>
      </c>
      <c r="N88" s="59">
        <f>+IF(K88&lt;=$J$7,0,IF(K88&gt;=$L$7,0,IF(K88&gt;=$J$7,H88)))</f>
        <v>0</v>
      </c>
      <c r="O88" s="60">
        <f>+IF(K88&gt;=$L$7,I88,0)</f>
        <v>20000</v>
      </c>
      <c r="P88"/>
      <c r="Q88"/>
      <c r="R88"/>
      <c r="S88"/>
    </row>
    <row r="89" spans="1:19" s="6" customFormat="1" ht="22.5" customHeight="1">
      <c r="A89" s="19">
        <v>40306</v>
      </c>
      <c r="B89" s="23" t="s">
        <v>230</v>
      </c>
      <c r="C89" s="23" t="s">
        <v>631</v>
      </c>
      <c r="D89" s="37" t="s">
        <v>478</v>
      </c>
      <c r="E89" s="37" t="s">
        <v>801</v>
      </c>
      <c r="F89" s="8">
        <v>20000</v>
      </c>
      <c r="G89" s="8"/>
      <c r="H89" s="8"/>
      <c r="I89" s="42">
        <f>SUM(F89:H89)</f>
        <v>20000</v>
      </c>
      <c r="J89" s="19">
        <v>42970</v>
      </c>
      <c r="K89" s="58">
        <v>301</v>
      </c>
      <c r="L89" s="59">
        <f>+IF(K89&lt;=$I$7,I89,0)</f>
        <v>0</v>
      </c>
      <c r="M89" s="59">
        <f>+IF(K89&lt;=$I$7,0,IF(K89&lt;=$J$7,I89,0))</f>
        <v>0</v>
      </c>
      <c r="N89" s="59">
        <f>+IF(K89&lt;=$J$7,0,IF(K89&gt;=$L$7,0,IF(K89&gt;=$J$7,H89)))</f>
        <v>0</v>
      </c>
      <c r="O89" s="60">
        <f>+IF(K89&gt;=$L$7,I89,0)</f>
        <v>20000</v>
      </c>
      <c r="P89"/>
      <c r="Q89"/>
      <c r="R89"/>
      <c r="S89"/>
    </row>
    <row r="90" spans="1:19" s="6" customFormat="1" ht="22.5" customHeight="1">
      <c r="A90" s="19">
        <v>40337</v>
      </c>
      <c r="B90" s="23" t="s">
        <v>230</v>
      </c>
      <c r="C90" s="23" t="s">
        <v>631</v>
      </c>
      <c r="D90" s="37" t="s">
        <v>479</v>
      </c>
      <c r="E90" s="37" t="s">
        <v>801</v>
      </c>
      <c r="F90" s="8">
        <v>20000</v>
      </c>
      <c r="G90" s="8"/>
      <c r="H90" s="8"/>
      <c r="I90" s="42">
        <f>SUM(F90:H90)</f>
        <v>20000</v>
      </c>
      <c r="J90" s="19">
        <v>43020</v>
      </c>
      <c r="K90" s="58">
        <v>302</v>
      </c>
      <c r="L90" s="59">
        <f>+IF(K90&lt;=$I$7,I90,0)</f>
        <v>0</v>
      </c>
      <c r="M90" s="59">
        <f>+IF(K90&lt;=$I$7,0,IF(K90&lt;=$J$7,I90,0))</f>
        <v>0</v>
      </c>
      <c r="N90" s="59">
        <f>+IF(K90&lt;=$J$7,0,IF(K90&gt;=$L$7,0,IF(K90&gt;=$J$7,H90)))</f>
        <v>0</v>
      </c>
      <c r="O90" s="60">
        <f>+IF(K90&gt;=$L$7,I90,0)</f>
        <v>20000</v>
      </c>
      <c r="P90"/>
      <c r="Q90"/>
      <c r="R90"/>
      <c r="S90"/>
    </row>
    <row r="91" spans="1:19" s="6" customFormat="1" ht="22.5" customHeight="1">
      <c r="A91" s="19">
        <v>40191</v>
      </c>
      <c r="B91" s="23" t="s">
        <v>230</v>
      </c>
      <c r="C91" s="23" t="s">
        <v>631</v>
      </c>
      <c r="D91" s="37" t="s">
        <v>480</v>
      </c>
      <c r="E91" s="37" t="s">
        <v>801</v>
      </c>
      <c r="F91" s="8">
        <v>20000</v>
      </c>
      <c r="G91" s="8"/>
      <c r="H91" s="8"/>
      <c r="I91" s="42">
        <f>SUM(F91:H91)</f>
        <v>20000</v>
      </c>
      <c r="J91" s="19">
        <v>42811</v>
      </c>
      <c r="K91" s="58">
        <v>303</v>
      </c>
      <c r="L91" s="59">
        <f>+IF(K91&lt;=$I$7,I91,0)</f>
        <v>0</v>
      </c>
      <c r="M91" s="59">
        <f>+IF(K91&lt;=$I$7,0,IF(K91&lt;=$J$7,I91,0))</f>
        <v>0</v>
      </c>
      <c r="N91" s="59">
        <f>+IF(K91&lt;=$J$7,0,IF(K91&gt;=$L$7,0,IF(K91&gt;=$J$7,H91)))</f>
        <v>0</v>
      </c>
      <c r="O91" s="60">
        <f>+IF(K91&gt;=$L$7,I91,0)</f>
        <v>20000</v>
      </c>
      <c r="P91"/>
      <c r="Q91"/>
      <c r="R91"/>
      <c r="S91"/>
    </row>
    <row r="92" spans="1:19" s="6" customFormat="1" ht="22.5" customHeight="1">
      <c r="A92" s="19" t="s">
        <v>338</v>
      </c>
      <c r="B92" s="23" t="s">
        <v>290</v>
      </c>
      <c r="C92" s="23" t="s">
        <v>631</v>
      </c>
      <c r="D92" s="37" t="s">
        <v>224</v>
      </c>
      <c r="E92" s="37" t="s">
        <v>801</v>
      </c>
      <c r="F92" s="8">
        <v>35400</v>
      </c>
      <c r="G92" s="8"/>
      <c r="H92" s="8"/>
      <c r="I92" s="42">
        <f>SUM(F92:H92)</f>
        <v>35400</v>
      </c>
      <c r="J92" s="19">
        <v>42811</v>
      </c>
      <c r="K92" s="58">
        <v>305</v>
      </c>
      <c r="L92" s="59">
        <f>+IF(K92&lt;=$I$7,I92,0)</f>
        <v>0</v>
      </c>
      <c r="M92" s="59">
        <f>+IF(K92&lt;=$I$7,0,IF(K92&lt;=$J$7,I92,0))</f>
        <v>0</v>
      </c>
      <c r="N92" s="59">
        <f>+IF(K92&lt;=$J$7,0,IF(K92&gt;=$L$7,0,IF(K92&gt;=$J$7,H92)))</f>
        <v>0</v>
      </c>
      <c r="O92" s="60">
        <f>+IF(K92&gt;=$L$7,I92,0)</f>
        <v>35400</v>
      </c>
      <c r="P92"/>
      <c r="Q92"/>
      <c r="R92"/>
      <c r="S92"/>
    </row>
    <row r="93" spans="1:19" s="6" customFormat="1" ht="22.5" customHeight="1">
      <c r="A93" s="19">
        <v>40237</v>
      </c>
      <c r="B93" s="23" t="s">
        <v>243</v>
      </c>
      <c r="C93" s="23" t="s">
        <v>631</v>
      </c>
      <c r="D93" s="38" t="s">
        <v>395</v>
      </c>
      <c r="E93" s="37" t="s">
        <v>801</v>
      </c>
      <c r="F93" s="42">
        <v>30000</v>
      </c>
      <c r="G93" s="8"/>
      <c r="H93" s="8"/>
      <c r="I93" s="42">
        <f>SUM(F93:H93)</f>
        <v>30000</v>
      </c>
      <c r="J93" s="19" t="s">
        <v>294</v>
      </c>
      <c r="K93" s="58">
        <v>391</v>
      </c>
      <c r="L93" s="59">
        <f>+IF(K93&lt;=$I$7,I93,0)</f>
        <v>0</v>
      </c>
      <c r="M93" s="59">
        <f>+IF(K93&lt;=$I$7,0,IF(K93&lt;=$J$7,I93,0))</f>
        <v>0</v>
      </c>
      <c r="N93" s="59">
        <f>+IF(K93&lt;=$J$7,0,IF(K93&gt;=$L$7,0,IF(K93&gt;=$J$7,H93)))</f>
        <v>0</v>
      </c>
      <c r="O93" s="60">
        <f>+IF(K93&gt;=$L$7,I93,0)</f>
        <v>30000</v>
      </c>
      <c r="P93"/>
      <c r="Q93"/>
      <c r="R93"/>
      <c r="S93"/>
    </row>
    <row r="94" spans="1:19" s="6" customFormat="1" ht="22.5" customHeight="1">
      <c r="A94" s="19">
        <v>40248</v>
      </c>
      <c r="B94" s="23" t="s">
        <v>243</v>
      </c>
      <c r="C94" s="23" t="s">
        <v>631</v>
      </c>
      <c r="D94" s="38" t="s">
        <v>396</v>
      </c>
      <c r="E94" s="37" t="s">
        <v>801</v>
      </c>
      <c r="F94" s="42">
        <v>30000</v>
      </c>
      <c r="G94" s="8"/>
      <c r="H94" s="8"/>
      <c r="I94" s="42">
        <f>SUM(F94:H94)</f>
        <v>30000</v>
      </c>
      <c r="J94" s="19" t="s">
        <v>363</v>
      </c>
      <c r="K94" s="58">
        <v>392</v>
      </c>
      <c r="L94" s="59">
        <f>+IF(K94&lt;=$I$7,I94,0)</f>
        <v>0</v>
      </c>
      <c r="M94" s="59">
        <f>+IF(K94&lt;=$I$7,0,IF(K94&lt;=$J$7,I94,0))</f>
        <v>0</v>
      </c>
      <c r="N94" s="59">
        <f>+IF(K94&lt;=$J$7,0,IF(K94&gt;=$L$7,0,IF(K94&gt;=$J$7,H94)))</f>
        <v>0</v>
      </c>
      <c r="O94" s="60">
        <f>+IF(K94&gt;=$L$7,I94,0)</f>
        <v>30000</v>
      </c>
      <c r="P94"/>
      <c r="Q94"/>
      <c r="R94"/>
      <c r="S94"/>
    </row>
    <row r="95" spans="1:19" s="6" customFormat="1" ht="22.5" customHeight="1">
      <c r="A95" s="19">
        <v>40267</v>
      </c>
      <c r="B95" s="23" t="s">
        <v>243</v>
      </c>
      <c r="C95" s="23" t="s">
        <v>631</v>
      </c>
      <c r="D95" s="38" t="s">
        <v>397</v>
      </c>
      <c r="E95" s="37" t="s">
        <v>801</v>
      </c>
      <c r="F95" s="42">
        <v>30000</v>
      </c>
      <c r="G95" s="8"/>
      <c r="H95" s="8"/>
      <c r="I95" s="42">
        <f>SUM(F95:H95)</f>
        <v>30000</v>
      </c>
      <c r="J95" s="19" t="s">
        <v>364</v>
      </c>
      <c r="K95" s="58">
        <v>393</v>
      </c>
      <c r="L95" s="59">
        <f>+IF(K95&lt;=$I$7,I95,0)</f>
        <v>0</v>
      </c>
      <c r="M95" s="59">
        <f>+IF(K95&lt;=$I$7,0,IF(K95&lt;=$J$7,I95,0))</f>
        <v>0</v>
      </c>
      <c r="N95" s="59">
        <f>+IF(K95&lt;=$J$7,0,IF(K95&gt;=$L$7,0,IF(K95&gt;=$J$7,H95)))</f>
        <v>0</v>
      </c>
      <c r="O95" s="60">
        <f>+IF(K95&gt;=$L$7,I95,0)</f>
        <v>30000</v>
      </c>
      <c r="P95"/>
      <c r="Q95"/>
      <c r="R95"/>
      <c r="S95"/>
    </row>
    <row r="96" spans="1:19" s="6" customFormat="1" ht="22.5" customHeight="1">
      <c r="A96" s="19">
        <v>40298</v>
      </c>
      <c r="B96" s="23" t="s">
        <v>243</v>
      </c>
      <c r="C96" s="23" t="s">
        <v>631</v>
      </c>
      <c r="D96" s="38" t="s">
        <v>398</v>
      </c>
      <c r="E96" s="37" t="s">
        <v>801</v>
      </c>
      <c r="F96" s="42">
        <v>30000</v>
      </c>
      <c r="G96" s="8"/>
      <c r="H96" s="8"/>
      <c r="I96" s="42">
        <f>SUM(F96:H96)</f>
        <v>30000</v>
      </c>
      <c r="J96" s="19" t="s">
        <v>365</v>
      </c>
      <c r="K96" s="58">
        <v>394</v>
      </c>
      <c r="L96" s="59">
        <f>+IF(K96&lt;=$I$7,I96,0)</f>
        <v>0</v>
      </c>
      <c r="M96" s="59">
        <f>+IF(K96&lt;=$I$7,0,IF(K96&lt;=$J$7,I96,0))</f>
        <v>0</v>
      </c>
      <c r="N96" s="59">
        <f>+IF(K96&lt;=$J$7,0,IF(K96&gt;=$L$7,0,IF(K96&gt;=$J$7,H96)))</f>
        <v>0</v>
      </c>
      <c r="O96" s="60">
        <f>+IF(K96&gt;=$L$7,I96,0)</f>
        <v>30000</v>
      </c>
      <c r="P96"/>
      <c r="Q96"/>
      <c r="R96"/>
      <c r="S96"/>
    </row>
    <row r="97" spans="1:19" s="6" customFormat="1" ht="22.5" customHeight="1">
      <c r="A97" s="19">
        <v>40328</v>
      </c>
      <c r="B97" s="23" t="s">
        <v>243</v>
      </c>
      <c r="C97" s="23" t="s">
        <v>631</v>
      </c>
      <c r="D97" s="38" t="s">
        <v>399</v>
      </c>
      <c r="E97" s="37" t="s">
        <v>801</v>
      </c>
      <c r="F97" s="42">
        <v>30000</v>
      </c>
      <c r="G97" s="8"/>
      <c r="H97" s="8"/>
      <c r="I97" s="42">
        <f>SUM(F97:H97)</f>
        <v>30000</v>
      </c>
      <c r="J97" s="19" t="s">
        <v>366</v>
      </c>
      <c r="K97" s="58">
        <v>395</v>
      </c>
      <c r="L97" s="59">
        <f>+IF(K97&lt;=$I$7,I97,0)</f>
        <v>0</v>
      </c>
      <c r="M97" s="59">
        <f>+IF(K97&lt;=$I$7,0,IF(K97&lt;=$J$7,I97,0))</f>
        <v>0</v>
      </c>
      <c r="N97" s="59">
        <f>+IF(K97&lt;=$J$7,0,IF(K97&gt;=$L$7,0,IF(K97&gt;=$J$7,H97)))</f>
        <v>0</v>
      </c>
      <c r="O97" s="60">
        <f>+IF(K97&gt;=$L$7,I97,0)</f>
        <v>30000</v>
      </c>
      <c r="P97"/>
      <c r="Q97"/>
      <c r="R97"/>
      <c r="S97"/>
    </row>
    <row r="98" spans="1:19" s="6" customFormat="1" ht="22.5" customHeight="1">
      <c r="A98" s="19">
        <v>40359</v>
      </c>
      <c r="B98" s="23" t="s">
        <v>243</v>
      </c>
      <c r="C98" s="23" t="s">
        <v>631</v>
      </c>
      <c r="D98" s="38" t="s">
        <v>400</v>
      </c>
      <c r="E98" s="37" t="s">
        <v>801</v>
      </c>
      <c r="F98" s="42">
        <v>30000</v>
      </c>
      <c r="G98" s="8"/>
      <c r="H98" s="8"/>
      <c r="I98" s="42">
        <f>SUM(F98:H98)</f>
        <v>30000</v>
      </c>
      <c r="J98" s="19" t="s">
        <v>367</v>
      </c>
      <c r="K98" s="58">
        <v>396</v>
      </c>
      <c r="L98" s="59">
        <f>+IF(K98&lt;=$I$7,I98,0)</f>
        <v>0</v>
      </c>
      <c r="M98" s="59">
        <f>+IF(K98&lt;=$I$7,0,IF(K98&lt;=$J$7,I98,0))</f>
        <v>0</v>
      </c>
      <c r="N98" s="59">
        <f>+IF(K98&lt;=$J$7,0,IF(K98&gt;=$L$7,0,IF(K98&gt;=$J$7,H98)))</f>
        <v>0</v>
      </c>
      <c r="O98" s="60">
        <f>+IF(K98&gt;=$L$7,I98,0)</f>
        <v>30000</v>
      </c>
      <c r="P98"/>
      <c r="Q98"/>
      <c r="R98"/>
      <c r="S98"/>
    </row>
    <row r="99" spans="1:19" s="6" customFormat="1" ht="22.5" customHeight="1">
      <c r="A99" s="19">
        <v>40807</v>
      </c>
      <c r="B99" s="23" t="s">
        <v>252</v>
      </c>
      <c r="C99" s="23" t="s">
        <v>631</v>
      </c>
      <c r="D99" s="38" t="s">
        <v>475</v>
      </c>
      <c r="E99" s="37" t="s">
        <v>801</v>
      </c>
      <c r="F99" s="42">
        <v>280000</v>
      </c>
      <c r="G99" s="8"/>
      <c r="H99" s="8"/>
      <c r="I99" s="42">
        <f>SUM(F99:H99)</f>
        <v>280000</v>
      </c>
      <c r="J99" s="19">
        <v>40347</v>
      </c>
      <c r="K99" s="58">
        <v>482</v>
      </c>
      <c r="L99" s="59">
        <f>+IF(K99&lt;=$I$7,I99,0)</f>
        <v>0</v>
      </c>
      <c r="M99" s="59">
        <f>+IF(K99&lt;=$I$7,0,IF(K99&lt;=$J$7,I99,0))</f>
        <v>0</v>
      </c>
      <c r="N99" s="59">
        <f>+IF(K99&lt;=$J$7,0,IF(K99&gt;=$L$7,0,IF(K99&gt;=$J$7,H99)))</f>
        <v>0</v>
      </c>
      <c r="O99" s="60">
        <f>+IF(K99&gt;=$L$7,I99,0)</f>
        <v>280000</v>
      </c>
      <c r="P99"/>
      <c r="Q99"/>
      <c r="R99"/>
      <c r="S99"/>
    </row>
    <row r="100" spans="1:19" s="6" customFormat="1" ht="22.5" customHeight="1">
      <c r="A100" s="19">
        <v>43096</v>
      </c>
      <c r="B100" s="23" t="s">
        <v>609</v>
      </c>
      <c r="C100" s="23" t="s">
        <v>654</v>
      </c>
      <c r="D100" s="38" t="s">
        <v>772</v>
      </c>
      <c r="E100" s="37" t="s">
        <v>802</v>
      </c>
      <c r="F100" s="42">
        <v>24493.26</v>
      </c>
      <c r="G100" s="8"/>
      <c r="H100" s="8"/>
      <c r="I100" s="42">
        <f>SUM(F100:H100)</f>
        <v>24493.26</v>
      </c>
      <c r="J100" s="19">
        <v>42929</v>
      </c>
      <c r="K100" s="58">
        <v>262</v>
      </c>
      <c r="L100" s="59">
        <f>+IF(K100&lt;=$I$7,I100,0)</f>
        <v>0</v>
      </c>
      <c r="M100" s="59">
        <f>+IF(K100&lt;=$I$7,0,IF(K100&lt;=$J$7,I100,0))</f>
        <v>0</v>
      </c>
      <c r="N100" s="59">
        <f>+IF(K100&lt;=$J$7,0,IF(K100&gt;=$L$7,0,IF(K100&gt;=$J$7,H100)))</f>
        <v>0</v>
      </c>
      <c r="O100" s="60">
        <f>+IF(K100&gt;=$L$7,I100,0)</f>
        <v>24493.26</v>
      </c>
      <c r="P100"/>
      <c r="Q100"/>
      <c r="R100"/>
      <c r="S100"/>
    </row>
    <row r="101" spans="1:19" s="6" customFormat="1" ht="22.5" customHeight="1">
      <c r="A101" s="19">
        <v>43057</v>
      </c>
      <c r="B101" s="25" t="s">
        <v>519</v>
      </c>
      <c r="C101" s="25" t="s">
        <v>630</v>
      </c>
      <c r="D101" s="37" t="s">
        <v>726</v>
      </c>
      <c r="E101" s="37" t="s">
        <v>803</v>
      </c>
      <c r="F101" s="73">
        <v>1675000</v>
      </c>
      <c r="G101" s="8"/>
      <c r="H101" s="8"/>
      <c r="I101" s="42">
        <f>SUM(F101:H101)</f>
        <v>1675000</v>
      </c>
      <c r="J101" s="19">
        <v>42129</v>
      </c>
      <c r="K101" s="58">
        <v>180</v>
      </c>
      <c r="L101" s="59">
        <f>+IF(K101&lt;=$I$7,I101,0)</f>
        <v>0</v>
      </c>
      <c r="M101" s="59">
        <f>+IF(K101&lt;=$I$7,0,IF(K101&lt;=$J$7,I101,0))</f>
        <v>0</v>
      </c>
      <c r="N101" s="59">
        <f>+IF(K101&lt;=$J$7,0,IF(K101&gt;=$L$7,0,IF(K101&gt;=$J$7,H101)))</f>
        <v>0</v>
      </c>
      <c r="O101" s="60">
        <f>+IF(K101&gt;=$L$7,I101,0)</f>
        <v>1675000</v>
      </c>
      <c r="P101"/>
      <c r="Q101"/>
      <c r="R101"/>
      <c r="S101"/>
    </row>
    <row r="102" spans="1:19" s="6" customFormat="1" ht="22.5" customHeight="1">
      <c r="A102" s="19">
        <v>43061</v>
      </c>
      <c r="B102" s="25" t="s">
        <v>519</v>
      </c>
      <c r="C102" s="25" t="s">
        <v>630</v>
      </c>
      <c r="D102" s="37" t="s">
        <v>619</v>
      </c>
      <c r="E102" s="37" t="s">
        <v>803</v>
      </c>
      <c r="F102" s="73">
        <v>40200</v>
      </c>
      <c r="G102" s="8"/>
      <c r="H102" s="8"/>
      <c r="I102" s="42">
        <f>SUM(F102:H102)</f>
        <v>40200</v>
      </c>
      <c r="J102" s="19">
        <v>42129</v>
      </c>
      <c r="K102" s="58">
        <v>181</v>
      </c>
      <c r="L102" s="59">
        <f>+IF(K102&lt;=$I$7,I102,0)</f>
        <v>0</v>
      </c>
      <c r="M102" s="59">
        <f>+IF(K102&lt;=$I$7,0,IF(K102&lt;=$J$7,I102,0))</f>
        <v>0</v>
      </c>
      <c r="N102" s="59">
        <f>+IF(K102&lt;=$J$7,0,IF(K102&gt;=$L$7,0,IF(K102&gt;=$J$7,H102)))</f>
        <v>0</v>
      </c>
      <c r="O102" s="60">
        <f>+IF(K102&gt;=$L$7,I102,0)</f>
        <v>40200</v>
      </c>
      <c r="P102"/>
      <c r="Q102"/>
      <c r="R102"/>
      <c r="S102"/>
    </row>
    <row r="103" spans="1:19" s="6" customFormat="1" ht="22.5" customHeight="1">
      <c r="A103" s="19">
        <v>43057</v>
      </c>
      <c r="B103" s="25" t="s">
        <v>519</v>
      </c>
      <c r="C103" s="25" t="s">
        <v>630</v>
      </c>
      <c r="D103" s="37" t="s">
        <v>690</v>
      </c>
      <c r="E103" s="37" t="s">
        <v>803</v>
      </c>
      <c r="F103" s="73">
        <v>1675000</v>
      </c>
      <c r="G103" s="8"/>
      <c r="H103" s="8"/>
      <c r="I103" s="42">
        <f>SUM(F103:H103)</f>
        <v>1675000</v>
      </c>
      <c r="J103" s="19">
        <v>42275</v>
      </c>
      <c r="K103" s="58">
        <v>182</v>
      </c>
      <c r="L103" s="59">
        <f>+IF(K103&lt;=$I$7,I103,0)</f>
        <v>0</v>
      </c>
      <c r="M103" s="59">
        <f>+IF(K103&lt;=$I$7,0,IF(K103&lt;=$J$7,I103,0))</f>
        <v>0</v>
      </c>
      <c r="N103" s="59">
        <f>+IF(K103&lt;=$J$7,0,IF(K103&gt;=$L$7,0,IF(K103&gt;=$J$7,H103)))</f>
        <v>0</v>
      </c>
      <c r="O103" s="60">
        <f>+IF(K103&gt;=$L$7,I103,0)</f>
        <v>1675000</v>
      </c>
      <c r="P103"/>
      <c r="Q103"/>
      <c r="R103"/>
      <c r="S103"/>
    </row>
    <row r="104" spans="1:19" s="6" customFormat="1" ht="22.5" customHeight="1">
      <c r="A104" s="19">
        <v>43074</v>
      </c>
      <c r="B104" s="25" t="s">
        <v>519</v>
      </c>
      <c r="C104" s="25" t="s">
        <v>630</v>
      </c>
      <c r="D104" s="37" t="s">
        <v>707</v>
      </c>
      <c r="E104" s="37" t="s">
        <v>803</v>
      </c>
      <c r="F104" s="73">
        <v>1675000</v>
      </c>
      <c r="G104" s="8"/>
      <c r="H104" s="8"/>
      <c r="I104" s="42">
        <f>SUM(F104:H104)</f>
        <v>1675000</v>
      </c>
      <c r="J104" s="19">
        <v>42772</v>
      </c>
      <c r="K104" s="58">
        <v>183</v>
      </c>
      <c r="L104" s="59">
        <f>+IF(K104&lt;=$I$7,I104,0)</f>
        <v>0</v>
      </c>
      <c r="M104" s="59">
        <f>+IF(K104&lt;=$I$7,0,IF(K104&lt;=$J$7,I104,0))</f>
        <v>0</v>
      </c>
      <c r="N104" s="59">
        <f>+IF(K104&lt;=$J$7,0,IF(K104&gt;=$L$7,0,IF(K104&gt;=$J$7,H104)))</f>
        <v>0</v>
      </c>
      <c r="O104" s="60">
        <f>+IF(K104&gt;=$L$7,I104,0)</f>
        <v>1675000</v>
      </c>
      <c r="P104"/>
      <c r="Q104"/>
      <c r="R104"/>
      <c r="S104"/>
    </row>
    <row r="105" spans="1:19" s="6" customFormat="1" ht="22.5" customHeight="1">
      <c r="A105" s="19">
        <v>43075</v>
      </c>
      <c r="B105" s="25" t="s">
        <v>519</v>
      </c>
      <c r="C105" s="25" t="s">
        <v>630</v>
      </c>
      <c r="D105" s="37" t="s">
        <v>708</v>
      </c>
      <c r="E105" s="37" t="s">
        <v>803</v>
      </c>
      <c r="F105" s="73">
        <v>1340000</v>
      </c>
      <c r="G105" s="8"/>
      <c r="H105" s="8"/>
      <c r="I105" s="42">
        <f>SUM(F105:H105)</f>
        <v>1340000</v>
      </c>
      <c r="J105" s="19">
        <v>42654</v>
      </c>
      <c r="K105" s="58">
        <v>184</v>
      </c>
      <c r="L105" s="59">
        <f>+IF(K105&lt;=$I$7,I105,0)</f>
        <v>0</v>
      </c>
      <c r="M105" s="59">
        <f>+IF(K105&lt;=$I$7,0,IF(K105&lt;=$J$7,I105,0))</f>
        <v>0</v>
      </c>
      <c r="N105" s="59">
        <f>+IF(K105&lt;=$J$7,0,IF(K105&gt;=$L$7,0,IF(K105&gt;=$J$7,H105)))</f>
        <v>0</v>
      </c>
      <c r="O105" s="60">
        <f>+IF(K105&gt;=$L$7,I105,0)</f>
        <v>1340000</v>
      </c>
      <c r="P105"/>
      <c r="Q105"/>
      <c r="R105"/>
      <c r="S105"/>
    </row>
    <row r="106" spans="1:19" s="6" customFormat="1" ht="22.5" customHeight="1">
      <c r="A106" s="19">
        <v>43084</v>
      </c>
      <c r="B106" s="25" t="s">
        <v>519</v>
      </c>
      <c r="C106" s="25" t="s">
        <v>630</v>
      </c>
      <c r="D106" s="37" t="s">
        <v>721</v>
      </c>
      <c r="E106" s="37" t="s">
        <v>803</v>
      </c>
      <c r="F106" s="73">
        <v>82730</v>
      </c>
      <c r="G106" s="8"/>
      <c r="H106" s="8"/>
      <c r="I106" s="42">
        <f>SUM(F106:H106)</f>
        <v>82730</v>
      </c>
      <c r="J106" s="19">
        <v>42865</v>
      </c>
      <c r="K106" s="58">
        <v>185</v>
      </c>
      <c r="L106" s="59">
        <f>+IF(K106&lt;=$I$7,I106,0)</f>
        <v>0</v>
      </c>
      <c r="M106" s="59">
        <f>+IF(K106&lt;=$I$7,0,IF(K106&lt;=$J$7,I106,0))</f>
        <v>0</v>
      </c>
      <c r="N106" s="59">
        <f>+IF(K106&lt;=$J$7,0,IF(K106&gt;=$L$7,0,IF(K106&gt;=$J$7,H106)))</f>
        <v>0</v>
      </c>
      <c r="O106" s="60">
        <f>+IF(K106&gt;=$L$7,I106,0)</f>
        <v>82730</v>
      </c>
      <c r="P106"/>
      <c r="Q106"/>
      <c r="R106"/>
      <c r="S106"/>
    </row>
    <row r="107" spans="1:19" s="6" customFormat="1" ht="22.5" customHeight="1">
      <c r="A107" s="19">
        <v>43109</v>
      </c>
      <c r="B107" s="25" t="s">
        <v>519</v>
      </c>
      <c r="C107" s="25" t="s">
        <v>630</v>
      </c>
      <c r="D107" s="37" t="s">
        <v>736</v>
      </c>
      <c r="E107" s="37" t="s">
        <v>803</v>
      </c>
      <c r="F107" s="73">
        <v>204000</v>
      </c>
      <c r="G107" s="8"/>
      <c r="H107" s="8"/>
      <c r="I107" s="42">
        <f>SUM(F107:H107)</f>
        <v>204000</v>
      </c>
      <c r="J107" s="19">
        <v>42919</v>
      </c>
      <c r="K107" s="58">
        <v>186</v>
      </c>
      <c r="L107" s="59">
        <f>+IF(K107&lt;=$I$7,I107,0)</f>
        <v>0</v>
      </c>
      <c r="M107" s="59">
        <f>+IF(K107&lt;=$I$7,0,IF(K107&lt;=$J$7,I107,0))</f>
        <v>0</v>
      </c>
      <c r="N107" s="59">
        <f>+IF(K107&lt;=$J$7,0,IF(K107&gt;=$L$7,0,IF(K107&gt;=$J$7,H107)))</f>
        <v>0</v>
      </c>
      <c r="O107" s="60">
        <f>+IF(K107&gt;=$L$7,I107,0)</f>
        <v>204000</v>
      </c>
      <c r="P107"/>
      <c r="Q107"/>
      <c r="R107"/>
      <c r="S107"/>
    </row>
    <row r="108" spans="1:19" s="6" customFormat="1" ht="22.5" customHeight="1">
      <c r="A108" s="19">
        <v>43109</v>
      </c>
      <c r="B108" s="25" t="s">
        <v>519</v>
      </c>
      <c r="C108" s="25" t="s">
        <v>630</v>
      </c>
      <c r="D108" s="37" t="s">
        <v>737</v>
      </c>
      <c r="E108" s="37" t="s">
        <v>803</v>
      </c>
      <c r="F108" s="73">
        <v>100000</v>
      </c>
      <c r="G108" s="8"/>
      <c r="H108" s="8"/>
      <c r="I108" s="42">
        <f>SUM(F108:H108)</f>
        <v>100000</v>
      </c>
      <c r="J108" s="19">
        <v>43011</v>
      </c>
      <c r="K108" s="58">
        <v>187</v>
      </c>
      <c r="L108" s="59">
        <f>+IF(K108&lt;=$I$7,I108,0)</f>
        <v>0</v>
      </c>
      <c r="M108" s="59">
        <f>+IF(K108&lt;=$I$7,0,IF(K108&lt;=$J$7,I108,0))</f>
        <v>0</v>
      </c>
      <c r="N108" s="59">
        <f>+IF(K108&lt;=$J$7,0,IF(K108&gt;=$L$7,0,IF(K108&gt;=$J$7,H108)))</f>
        <v>0</v>
      </c>
      <c r="O108" s="60">
        <f>+IF(K108&gt;=$L$7,I108,0)</f>
        <v>100000</v>
      </c>
      <c r="P108"/>
      <c r="Q108"/>
      <c r="R108"/>
      <c r="S108"/>
    </row>
    <row r="109" spans="1:19" s="6" customFormat="1" ht="22.5" customHeight="1">
      <c r="A109" s="19">
        <v>43109</v>
      </c>
      <c r="B109" s="25" t="s">
        <v>519</v>
      </c>
      <c r="C109" s="25" t="s">
        <v>630</v>
      </c>
      <c r="D109" s="37" t="s">
        <v>738</v>
      </c>
      <c r="E109" s="37" t="s">
        <v>803</v>
      </c>
      <c r="F109" s="47">
        <v>520000</v>
      </c>
      <c r="G109" s="8"/>
      <c r="H109" s="8"/>
      <c r="I109" s="42">
        <f>SUM(F109:H109)</f>
        <v>520000</v>
      </c>
      <c r="J109" s="19">
        <v>43021</v>
      </c>
      <c r="K109" s="58">
        <v>188</v>
      </c>
      <c r="L109" s="59">
        <f>+IF(K109&lt;=$I$7,I109,0)</f>
        <v>0</v>
      </c>
      <c r="M109" s="59">
        <f>+IF(K109&lt;=$I$7,0,IF(K109&lt;=$J$7,I109,0))</f>
        <v>0</v>
      </c>
      <c r="N109" s="59">
        <f>+IF(K109&lt;=$J$7,0,IF(K109&gt;=$L$7,0,IF(K109&gt;=$J$7,H109)))</f>
        <v>0</v>
      </c>
      <c r="O109" s="60">
        <f>+IF(K109&gt;=$L$7,I109,0)</f>
        <v>520000</v>
      </c>
      <c r="P109"/>
      <c r="Q109"/>
      <c r="R109"/>
      <c r="S109"/>
    </row>
    <row r="110" spans="1:19" s="6" customFormat="1" ht="22.5" customHeight="1">
      <c r="A110" s="19">
        <v>43109</v>
      </c>
      <c r="B110" s="25" t="s">
        <v>519</v>
      </c>
      <c r="C110" s="25" t="s">
        <v>630</v>
      </c>
      <c r="D110" s="37" t="s">
        <v>739</v>
      </c>
      <c r="E110" s="37" t="s">
        <v>803</v>
      </c>
      <c r="F110" s="47">
        <v>889000</v>
      </c>
      <c r="G110" s="8"/>
      <c r="H110" s="8"/>
      <c r="I110" s="42">
        <f>SUM(F110:H110)</f>
        <v>889000</v>
      </c>
      <c r="J110" s="19">
        <v>43011</v>
      </c>
      <c r="K110" s="58">
        <v>189</v>
      </c>
      <c r="L110" s="59">
        <f>+IF(K110&lt;=$I$7,I110,0)</f>
        <v>0</v>
      </c>
      <c r="M110" s="59">
        <f>+IF(K110&lt;=$I$7,0,IF(K110&lt;=$J$7,I110,0))</f>
        <v>0</v>
      </c>
      <c r="N110" s="59">
        <f>+IF(K110&lt;=$J$7,0,IF(K110&gt;=$L$7,0,IF(K110&gt;=$J$7,H110)))</f>
        <v>0</v>
      </c>
      <c r="O110" s="60">
        <f>+IF(K110&gt;=$L$7,I110,0)</f>
        <v>889000</v>
      </c>
      <c r="P110"/>
      <c r="Q110"/>
      <c r="R110"/>
      <c r="S110"/>
    </row>
    <row r="111" spans="1:19" s="6" customFormat="1" ht="22.5" customHeight="1">
      <c r="A111" s="19">
        <v>42128</v>
      </c>
      <c r="B111" s="23" t="s">
        <v>601</v>
      </c>
      <c r="C111" s="25" t="s">
        <v>630</v>
      </c>
      <c r="D111" s="38" t="s">
        <v>602</v>
      </c>
      <c r="E111" s="37" t="s">
        <v>803</v>
      </c>
      <c r="F111" s="8">
        <v>401700</v>
      </c>
      <c r="G111" s="8"/>
      <c r="H111" s="8"/>
      <c r="I111" s="42">
        <f>SUM(F111:H111)</f>
        <v>401700</v>
      </c>
      <c r="J111" s="19">
        <v>42235</v>
      </c>
      <c r="K111" s="58">
        <v>604</v>
      </c>
      <c r="L111" s="59">
        <f>+IF(K111&lt;=$I$7,I111,0)</f>
        <v>0</v>
      </c>
      <c r="M111" s="59">
        <f>+IF(K111&lt;=$I$7,0,IF(K111&lt;=$J$7,I111,0))</f>
        <v>0</v>
      </c>
      <c r="N111" s="59">
        <f>+IF(K111&lt;=$J$7,0,IF(K111&gt;=$L$7,0,IF(K111&gt;=$J$7,H111)))</f>
        <v>0</v>
      </c>
      <c r="O111" s="60">
        <f>+IF(K111&gt;=$L$7,I111,0)</f>
        <v>401700</v>
      </c>
      <c r="P111"/>
      <c r="Q111"/>
      <c r="R111"/>
      <c r="S111"/>
    </row>
    <row r="112" spans="1:19" s="6" customFormat="1" ht="22.5" customHeight="1">
      <c r="A112" s="19">
        <v>42334</v>
      </c>
      <c r="B112" s="23" t="s">
        <v>601</v>
      </c>
      <c r="C112" s="25" t="s">
        <v>630</v>
      </c>
      <c r="D112" s="38" t="s">
        <v>603</v>
      </c>
      <c r="E112" s="37" t="s">
        <v>803</v>
      </c>
      <c r="F112" s="8">
        <v>61800</v>
      </c>
      <c r="G112" s="8"/>
      <c r="H112" s="8"/>
      <c r="I112" s="42">
        <f>SUM(F112:H112)</f>
        <v>61800</v>
      </c>
      <c r="J112" s="19">
        <v>42035</v>
      </c>
      <c r="K112" s="58">
        <v>605</v>
      </c>
      <c r="L112" s="59">
        <f>+IF(K112&lt;=$I$7,I112,0)</f>
        <v>0</v>
      </c>
      <c r="M112" s="59">
        <f>+IF(K112&lt;=$I$7,0,IF(K112&lt;=$J$7,I112,0))</f>
        <v>0</v>
      </c>
      <c r="N112" s="59">
        <f>+IF(K112&lt;=$J$7,0,IF(K112&gt;=$L$7,0,IF(K112&gt;=$J$7,H112)))</f>
        <v>0</v>
      </c>
      <c r="O112" s="60">
        <f>+IF(K112&gt;=$L$7,I112,0)</f>
        <v>61800</v>
      </c>
      <c r="P112"/>
      <c r="Q112"/>
      <c r="R112"/>
      <c r="S112"/>
    </row>
    <row r="113" spans="1:19" s="6" customFormat="1" ht="22.5" customHeight="1">
      <c r="A113" s="19" t="s">
        <v>362</v>
      </c>
      <c r="B113" s="23" t="s">
        <v>61</v>
      </c>
      <c r="C113" s="23" t="s">
        <v>668</v>
      </c>
      <c r="D113" s="37" t="s">
        <v>62</v>
      </c>
      <c r="E113" s="37" t="s">
        <v>804</v>
      </c>
      <c r="F113" s="50"/>
      <c r="G113" s="8">
        <v>27966</v>
      </c>
      <c r="H113" s="8"/>
      <c r="I113" s="42">
        <f>SUM(G113:H113)</f>
        <v>27966</v>
      </c>
      <c r="J113" s="19">
        <v>41065</v>
      </c>
      <c r="K113" s="58">
        <v>334</v>
      </c>
      <c r="L113" s="59">
        <f>+IF(K113&lt;=$I$7,I113,0)</f>
        <v>0</v>
      </c>
      <c r="M113" s="59">
        <f>+IF(K113&lt;=$I$7,0,IF(K113&lt;=$J$7,I113,0))</f>
        <v>0</v>
      </c>
      <c r="N113" s="59">
        <f>+IF(K113&lt;=$J$7,0,IF(K113&gt;=$L$7,0,IF(K113&gt;=$J$7,H113)))</f>
        <v>0</v>
      </c>
      <c r="O113" s="60">
        <f>+IF(K113&gt;=$L$7,I113,0)</f>
        <v>27966</v>
      </c>
      <c r="P113"/>
      <c r="Q113"/>
      <c r="R113"/>
      <c r="S113"/>
    </row>
    <row r="114" spans="1:19" s="6" customFormat="1" ht="22.5" customHeight="1">
      <c r="A114" s="19" t="s">
        <v>294</v>
      </c>
      <c r="B114" s="23" t="s">
        <v>295</v>
      </c>
      <c r="C114" s="23" t="s">
        <v>637</v>
      </c>
      <c r="D114" s="37" t="s">
        <v>66</v>
      </c>
      <c r="E114" s="23" t="s">
        <v>805</v>
      </c>
      <c r="F114" s="8">
        <v>18078.93</v>
      </c>
      <c r="G114" s="8"/>
      <c r="H114" s="8"/>
      <c r="I114" s="42">
        <f>SUM(F114:H114)</f>
        <v>18078.93</v>
      </c>
      <c r="J114" s="19">
        <v>41065</v>
      </c>
      <c r="K114" s="58">
        <v>335</v>
      </c>
      <c r="L114" s="59">
        <f>+IF(K114&lt;=$I$7,I114,0)</f>
        <v>0</v>
      </c>
      <c r="M114" s="59">
        <f>+IF(K114&lt;=$I$7,0,IF(K114&lt;=$J$7,I114,0))</f>
        <v>0</v>
      </c>
      <c r="N114" s="59">
        <f>+IF(K114&lt;=$J$7,0,IF(K114&gt;=$L$7,0,IF(K114&gt;=$J$7,H114)))</f>
        <v>0</v>
      </c>
      <c r="O114" s="60">
        <f>+IF(K114&gt;=$L$7,I114,0)</f>
        <v>18078.93</v>
      </c>
      <c r="P114"/>
      <c r="Q114"/>
      <c r="R114"/>
      <c r="S114"/>
    </row>
    <row r="115" spans="1:19" s="6" customFormat="1" ht="22.5" customHeight="1">
      <c r="A115" s="19" t="s">
        <v>383</v>
      </c>
      <c r="B115" s="23" t="s">
        <v>73</v>
      </c>
      <c r="C115" s="23" t="s">
        <v>637</v>
      </c>
      <c r="D115" s="37" t="s">
        <v>18</v>
      </c>
      <c r="E115" s="23" t="s">
        <v>805</v>
      </c>
      <c r="F115" s="8">
        <v>12425.4</v>
      </c>
      <c r="G115" s="8"/>
      <c r="H115" s="8"/>
      <c r="I115" s="42">
        <f>SUM(F115:H115)</f>
        <v>12425.4</v>
      </c>
      <c r="J115" s="19">
        <v>40245</v>
      </c>
      <c r="K115" s="58">
        <v>356</v>
      </c>
      <c r="L115" s="59">
        <f>+IF(K115&lt;=$I$7,I115,0)</f>
        <v>0</v>
      </c>
      <c r="M115" s="59">
        <f>+IF(K115&lt;=$I$7,0,IF(K115&lt;=$J$7,I115,0))</f>
        <v>0</v>
      </c>
      <c r="N115" s="59">
        <f>+IF(K115&lt;=$J$7,0,IF(K115&gt;=$L$7,0,IF(K115&gt;=$J$7,H115)))</f>
        <v>0</v>
      </c>
      <c r="O115" s="60">
        <f>+IF(K115&gt;=$L$7,I115,0)</f>
        <v>12425.4</v>
      </c>
      <c r="P115"/>
      <c r="Q115"/>
      <c r="R115"/>
      <c r="S115"/>
    </row>
    <row r="116" spans="1:19" s="6" customFormat="1" ht="22.5" customHeight="1">
      <c r="A116" s="19" t="s">
        <v>379</v>
      </c>
      <c r="B116" s="23" t="s">
        <v>31</v>
      </c>
      <c r="C116" s="23" t="s">
        <v>636</v>
      </c>
      <c r="D116" s="37" t="s">
        <v>227</v>
      </c>
      <c r="E116" s="37" t="s">
        <v>806</v>
      </c>
      <c r="F116" s="8">
        <v>140923.69</v>
      </c>
      <c r="G116" s="8"/>
      <c r="H116" s="8"/>
      <c r="I116" s="42">
        <f>SUM(F116:H116)</f>
        <v>140923.69</v>
      </c>
      <c r="J116" s="19" t="s">
        <v>293</v>
      </c>
      <c r="K116" s="58">
        <v>352</v>
      </c>
      <c r="L116" s="59">
        <f>+IF(K116&lt;=$I$7,I116,0)</f>
        <v>0</v>
      </c>
      <c r="M116" s="59">
        <f>+IF(K116&lt;=$I$7,0,IF(K116&lt;=$J$7,I116,0))</f>
        <v>0</v>
      </c>
      <c r="N116" s="59">
        <f>+IF(K116&lt;=$J$7,0,IF(K116&gt;=$L$7,0,IF(K116&gt;=$J$7,H116)))</f>
        <v>0</v>
      </c>
      <c r="O116" s="60">
        <f>+IF(K116&gt;=$L$7,I116,0)</f>
        <v>140923.69</v>
      </c>
      <c r="P116"/>
      <c r="Q116"/>
      <c r="R116"/>
      <c r="S116"/>
    </row>
    <row r="117" spans="1:19" s="6" customFormat="1" ht="22.5" customHeight="1">
      <c r="A117" s="19" t="s">
        <v>380</v>
      </c>
      <c r="B117" s="23" t="s">
        <v>31</v>
      </c>
      <c r="C117" s="23" t="s">
        <v>636</v>
      </c>
      <c r="D117" s="37" t="s">
        <v>197</v>
      </c>
      <c r="E117" s="37" t="s">
        <v>806</v>
      </c>
      <c r="F117" s="8">
        <v>623040</v>
      </c>
      <c r="G117" s="8"/>
      <c r="H117" s="8"/>
      <c r="I117" s="42">
        <f>SUM(F117:H117)</f>
        <v>623040</v>
      </c>
      <c r="J117" s="19" t="s">
        <v>293</v>
      </c>
      <c r="K117" s="58">
        <v>353</v>
      </c>
      <c r="L117" s="59">
        <f>+IF(K117&lt;=$I$7,I117,0)</f>
        <v>0</v>
      </c>
      <c r="M117" s="59">
        <f>+IF(K117&lt;=$I$7,0,IF(K117&lt;=$J$7,I117,0))</f>
        <v>0</v>
      </c>
      <c r="N117" s="59">
        <f>+IF(K117&lt;=$J$7,0,IF(K117&gt;=$L$7,0,IF(K117&gt;=$J$7,H117)))</f>
        <v>0</v>
      </c>
      <c r="O117" s="60">
        <f>+IF(K117&gt;=$L$7,I117,0)</f>
        <v>623040</v>
      </c>
      <c r="P117"/>
      <c r="Q117"/>
      <c r="R117"/>
      <c r="S117"/>
    </row>
    <row r="118" spans="1:19" s="6" customFormat="1" ht="22.5" customHeight="1">
      <c r="A118" s="19" t="s">
        <v>381</v>
      </c>
      <c r="B118" s="23" t="s">
        <v>31</v>
      </c>
      <c r="C118" s="23" t="s">
        <v>636</v>
      </c>
      <c r="D118" s="37" t="s">
        <v>17</v>
      </c>
      <c r="E118" s="37" t="s">
        <v>806</v>
      </c>
      <c r="F118" s="8">
        <v>264792</v>
      </c>
      <c r="G118" s="8"/>
      <c r="H118" s="8"/>
      <c r="I118" s="42">
        <f>SUM(F118:H118)</f>
        <v>264792</v>
      </c>
      <c r="J118" s="19" t="s">
        <v>293</v>
      </c>
      <c r="K118" s="58">
        <v>354</v>
      </c>
      <c r="L118" s="59">
        <f>+IF(K118&lt;=$I$7,I118,0)</f>
        <v>0</v>
      </c>
      <c r="M118" s="59">
        <f>+IF(K118&lt;=$I$7,0,IF(K118&lt;=$J$7,I118,0))</f>
        <v>0</v>
      </c>
      <c r="N118" s="59">
        <f>+IF(K118&lt;=$J$7,0,IF(K118&gt;=$L$7,0,IF(K118&gt;=$J$7,H118)))</f>
        <v>0</v>
      </c>
      <c r="O118" s="60">
        <f>+IF(K118&gt;=$L$7,I118,0)</f>
        <v>264792</v>
      </c>
      <c r="P118"/>
      <c r="Q118"/>
      <c r="R118"/>
      <c r="S118"/>
    </row>
    <row r="119" spans="1:19" s="6" customFormat="1" ht="22.5" customHeight="1">
      <c r="A119" s="19" t="s">
        <v>382</v>
      </c>
      <c r="B119" s="23" t="s">
        <v>31</v>
      </c>
      <c r="C119" s="23" t="s">
        <v>636</v>
      </c>
      <c r="D119" s="37" t="s">
        <v>66</v>
      </c>
      <c r="E119" s="37" t="s">
        <v>806</v>
      </c>
      <c r="F119" s="8">
        <v>637436</v>
      </c>
      <c r="G119" s="8"/>
      <c r="H119" s="8"/>
      <c r="I119" s="42">
        <f>SUM(F119:H119)</f>
        <v>637436</v>
      </c>
      <c r="J119" s="19" t="s">
        <v>336</v>
      </c>
      <c r="K119" s="58">
        <v>355</v>
      </c>
      <c r="L119" s="59">
        <f>+IF(K119&lt;=$I$7,I119,0)</f>
        <v>0</v>
      </c>
      <c r="M119" s="59">
        <f>+IF(K119&lt;=$I$7,0,IF(K119&lt;=$J$7,I119,0))</f>
        <v>0</v>
      </c>
      <c r="N119" s="59">
        <f>+IF(K119&lt;=$J$7,0,IF(K119&gt;=$L$7,0,IF(K119&gt;=$J$7,H119)))</f>
        <v>0</v>
      </c>
      <c r="O119" s="60">
        <f>+IF(K119&gt;=$L$7,I119,0)</f>
        <v>637436</v>
      </c>
      <c r="P119"/>
      <c r="Q119"/>
      <c r="R119"/>
      <c r="S119"/>
    </row>
    <row r="120" spans="1:19" s="6" customFormat="1" ht="22.5" customHeight="1">
      <c r="A120" s="19" t="s">
        <v>304</v>
      </c>
      <c r="B120" s="23" t="s">
        <v>305</v>
      </c>
      <c r="C120" s="23" t="s">
        <v>650</v>
      </c>
      <c r="D120" s="37" t="s">
        <v>306</v>
      </c>
      <c r="E120" s="37" t="s">
        <v>807</v>
      </c>
      <c r="F120" s="8">
        <v>20100</v>
      </c>
      <c r="G120" s="8"/>
      <c r="H120" s="8"/>
      <c r="I120" s="42">
        <f>SUM(F120:H120)</f>
        <v>20100</v>
      </c>
      <c r="J120" s="19">
        <v>41096</v>
      </c>
      <c r="K120" s="58">
        <v>486</v>
      </c>
      <c r="L120" s="59">
        <f>+IF(K120&lt;=$I$7,I120,0)</f>
        <v>0</v>
      </c>
      <c r="M120" s="59">
        <f>+IF(K120&lt;=$I$7,0,IF(K120&lt;=$J$7,I120,0))</f>
        <v>0</v>
      </c>
      <c r="N120" s="59">
        <f>+IF(K120&lt;=$J$7,0,IF(K120&gt;=$L$7,0,IF(K120&gt;=$J$7,H120)))</f>
        <v>0</v>
      </c>
      <c r="O120" s="60">
        <f>+IF(K120&gt;=$L$7,I120,0)</f>
        <v>20100</v>
      </c>
      <c r="P120"/>
      <c r="Q120"/>
      <c r="R120"/>
      <c r="S120"/>
    </row>
    <row r="121" spans="1:19" s="6" customFormat="1" ht="22.5" customHeight="1">
      <c r="A121" s="19">
        <v>42411</v>
      </c>
      <c r="B121" s="23" t="s">
        <v>305</v>
      </c>
      <c r="C121" s="23" t="s">
        <v>650</v>
      </c>
      <c r="D121" s="37" t="s">
        <v>307</v>
      </c>
      <c r="E121" s="37" t="s">
        <v>807</v>
      </c>
      <c r="F121" s="8">
        <v>20100</v>
      </c>
      <c r="G121" s="8">
        <v>0</v>
      </c>
      <c r="H121" s="8"/>
      <c r="I121" s="42">
        <f>SUM(F121:H121)</f>
        <v>20100</v>
      </c>
      <c r="J121" s="19">
        <v>42062</v>
      </c>
      <c r="K121" s="58">
        <v>487</v>
      </c>
      <c r="L121" s="59">
        <f>+IF(K121&lt;=$I$7,I121,0)</f>
        <v>0</v>
      </c>
      <c r="M121" s="59">
        <f>+IF(K121&lt;=$I$7,0,IF(K121&lt;=$J$7,I121,0))</f>
        <v>0</v>
      </c>
      <c r="N121" s="59">
        <f>+IF(K121&lt;=$J$7,0,IF(K121&gt;=$L$7,0,IF(K121&gt;=$J$7,H121)))</f>
        <v>0</v>
      </c>
      <c r="O121" s="60">
        <f>+IF(K121&gt;=$L$7,I121,0)</f>
        <v>20100</v>
      </c>
      <c r="P121"/>
      <c r="Q121"/>
      <c r="R121"/>
      <c r="S121"/>
    </row>
    <row r="122" spans="1:19" s="12" customFormat="1" ht="22.5" customHeight="1">
      <c r="A122" s="19">
        <v>43087</v>
      </c>
      <c r="B122" s="23" t="s">
        <v>310</v>
      </c>
      <c r="C122" s="23" t="s">
        <v>641</v>
      </c>
      <c r="D122" s="38" t="s">
        <v>717</v>
      </c>
      <c r="E122" s="37" t="s">
        <v>808</v>
      </c>
      <c r="F122" s="8">
        <v>849768.97</v>
      </c>
      <c r="G122" s="8"/>
      <c r="H122" s="8"/>
      <c r="I122" s="42">
        <f>SUM(F122:H122)</f>
        <v>849768.97</v>
      </c>
      <c r="J122" s="19">
        <v>42982</v>
      </c>
      <c r="K122" s="58">
        <v>199</v>
      </c>
      <c r="L122" s="59">
        <f>+IF(K122&lt;=$I$7,I122,0)</f>
        <v>0</v>
      </c>
      <c r="M122" s="59">
        <f>+IF(K122&lt;=$I$7,0,IF(K122&lt;=$J$7,I122,0))</f>
        <v>0</v>
      </c>
      <c r="N122" s="59">
        <f>+IF(K122&lt;=$J$7,0,IF(K122&gt;=$L$7,0,IF(K122&gt;=$J$7,H122)))</f>
        <v>0</v>
      </c>
      <c r="O122" s="60">
        <f>+IF(K122&gt;=$L$7,I122,0)</f>
        <v>849768.97</v>
      </c>
      <c r="P122"/>
      <c r="Q122"/>
      <c r="R122"/>
      <c r="S122"/>
    </row>
    <row r="123" spans="1:19" s="12" customFormat="1" ht="22.5" customHeight="1">
      <c r="A123" s="19">
        <v>43087</v>
      </c>
      <c r="B123" s="23" t="s">
        <v>310</v>
      </c>
      <c r="C123" s="23" t="s">
        <v>641</v>
      </c>
      <c r="D123" s="38" t="s">
        <v>718</v>
      </c>
      <c r="E123" s="37" t="s">
        <v>808</v>
      </c>
      <c r="F123" s="8">
        <v>189865.19</v>
      </c>
      <c r="G123" s="8"/>
      <c r="H123" s="8"/>
      <c r="I123" s="42">
        <f>SUM(F123:H123)</f>
        <v>189865.19</v>
      </c>
      <c r="J123" s="19">
        <v>43011</v>
      </c>
      <c r="K123" s="58">
        <v>200</v>
      </c>
      <c r="L123" s="59">
        <f>+IF(K123&lt;=$I$7,I123,0)</f>
        <v>0</v>
      </c>
      <c r="M123" s="59">
        <f>+IF(K123&lt;=$I$7,0,IF(K123&lt;=$J$7,I123,0))</f>
        <v>0</v>
      </c>
      <c r="N123" s="59">
        <f>+IF(K123&lt;=$J$7,0,IF(K123&gt;=$L$7,0,IF(K123&gt;=$J$7,H123)))</f>
        <v>0</v>
      </c>
      <c r="O123" s="60">
        <f>+IF(K123&gt;=$L$7,I123,0)</f>
        <v>189865.19</v>
      </c>
      <c r="P123"/>
      <c r="Q123"/>
      <c r="R123"/>
      <c r="S123"/>
    </row>
    <row r="124" spans="1:19" s="12" customFormat="1" ht="22.5" customHeight="1">
      <c r="A124" s="19">
        <v>43118</v>
      </c>
      <c r="B124" s="23" t="s">
        <v>310</v>
      </c>
      <c r="C124" s="23" t="s">
        <v>641</v>
      </c>
      <c r="D124" s="38" t="s">
        <v>757</v>
      </c>
      <c r="E124" s="37" t="s">
        <v>808</v>
      </c>
      <c r="F124" s="8">
        <v>762573.9</v>
      </c>
      <c r="G124" s="8"/>
      <c r="H124" s="8"/>
      <c r="I124" s="42">
        <f>SUM(F124:H124)</f>
        <v>762573.9</v>
      </c>
      <c r="J124" s="19">
        <v>43017</v>
      </c>
      <c r="K124" s="58">
        <v>201</v>
      </c>
      <c r="L124" s="59">
        <f>+IF(K124&lt;=$I$7,I124,0)</f>
        <v>0</v>
      </c>
      <c r="M124" s="59">
        <f>+IF(K124&lt;=$I$7,0,IF(K124&lt;=$J$7,I124,0))</f>
        <v>0</v>
      </c>
      <c r="N124" s="59">
        <f>+IF(K124&lt;=$J$7,0,IF(K124&gt;=$L$7,0,IF(K124&gt;=$J$7,H124)))</f>
        <v>0</v>
      </c>
      <c r="O124" s="60">
        <f>+IF(K124&gt;=$L$7,I124,0)</f>
        <v>762573.9</v>
      </c>
      <c r="P124"/>
      <c r="Q124"/>
      <c r="R124"/>
      <c r="S124"/>
    </row>
    <row r="125" spans="1:19" s="12" customFormat="1" ht="22.5" customHeight="1">
      <c r="A125" s="19">
        <v>43118</v>
      </c>
      <c r="B125" s="23" t="s">
        <v>310</v>
      </c>
      <c r="C125" s="23" t="s">
        <v>641</v>
      </c>
      <c r="D125" s="38" t="s">
        <v>758</v>
      </c>
      <c r="E125" s="37" t="s">
        <v>808</v>
      </c>
      <c r="F125" s="8">
        <v>176121.38</v>
      </c>
      <c r="G125" s="8"/>
      <c r="H125" s="8"/>
      <c r="I125" s="42">
        <f>SUM(F125:H125)</f>
        <v>176121.38</v>
      </c>
      <c r="J125" s="19">
        <v>43053</v>
      </c>
      <c r="K125" s="58">
        <v>202</v>
      </c>
      <c r="L125" s="59">
        <f>+IF(K125&lt;=$I$7,I125,0)</f>
        <v>0</v>
      </c>
      <c r="M125" s="59">
        <f>+IF(K125&lt;=$I$7,0,IF(K125&lt;=$J$7,I125,0))</f>
        <v>0</v>
      </c>
      <c r="N125" s="59">
        <f>+IF(K125&lt;=$J$7,0,IF(K125&gt;=$L$7,0,IF(K125&gt;=$J$7,H125)))</f>
        <v>0</v>
      </c>
      <c r="O125" s="60">
        <f>+IF(K125&gt;=$L$7,I125,0)</f>
        <v>176121.38</v>
      </c>
      <c r="P125"/>
      <c r="Q125"/>
      <c r="R125"/>
      <c r="S125"/>
    </row>
    <row r="126" spans="1:19" s="12" customFormat="1" ht="22.5" customHeight="1">
      <c r="A126" s="19">
        <v>43101</v>
      </c>
      <c r="B126" s="23" t="s">
        <v>564</v>
      </c>
      <c r="C126" s="23" t="s">
        <v>641</v>
      </c>
      <c r="D126" s="38" t="s">
        <v>719</v>
      </c>
      <c r="E126" s="37" t="s">
        <v>808</v>
      </c>
      <c r="F126" s="8">
        <v>25300.77</v>
      </c>
      <c r="G126" s="8"/>
      <c r="H126" s="8"/>
      <c r="I126" s="42">
        <f>SUM(F126:H126)</f>
        <v>25300.77</v>
      </c>
      <c r="J126" s="19">
        <v>43018</v>
      </c>
      <c r="K126" s="58">
        <v>203</v>
      </c>
      <c r="L126" s="59">
        <f>+IF(K126&lt;=$I$7,I126,0)</f>
        <v>0</v>
      </c>
      <c r="M126" s="59">
        <f>+IF(K126&lt;=$I$7,0,IF(K126&lt;=$J$7,I126,0))</f>
        <v>0</v>
      </c>
      <c r="N126" s="59">
        <f>+IF(K126&lt;=$J$7,0,IF(K126&gt;=$L$7,0,IF(K126&gt;=$J$7,H126)))</f>
        <v>0</v>
      </c>
      <c r="O126" s="60">
        <f>+IF(K126&gt;=$L$7,I126,0)</f>
        <v>25300.77</v>
      </c>
      <c r="P126"/>
      <c r="Q126"/>
      <c r="R126"/>
      <c r="S126"/>
    </row>
    <row r="127" spans="1:19" s="12" customFormat="1" ht="22.5" customHeight="1">
      <c r="A127" s="19">
        <v>42958</v>
      </c>
      <c r="B127" s="23" t="s">
        <v>580</v>
      </c>
      <c r="C127" s="23" t="s">
        <v>643</v>
      </c>
      <c r="D127" s="38" t="s">
        <v>581</v>
      </c>
      <c r="E127" s="23" t="s">
        <v>805</v>
      </c>
      <c r="F127" s="8">
        <v>29783.2</v>
      </c>
      <c r="G127" s="8"/>
      <c r="H127" s="8"/>
      <c r="I127" s="42">
        <f>SUM(F127:H127)</f>
        <v>29783.2</v>
      </c>
      <c r="J127" s="19">
        <v>42644</v>
      </c>
      <c r="K127" s="58">
        <v>265</v>
      </c>
      <c r="L127" s="59">
        <f>+IF(K127&lt;=$I$7,I127,0)</f>
        <v>0</v>
      </c>
      <c r="M127" s="59">
        <f>+IF(K127&lt;=$I$7,0,IF(K127&lt;=$J$7,I127,0))</f>
        <v>0</v>
      </c>
      <c r="N127" s="59">
        <f>+IF(K127&lt;=$J$7,0,IF(K127&gt;=$L$7,0,IF(K127&gt;=$J$7,H127)))</f>
        <v>0</v>
      </c>
      <c r="O127" s="60">
        <f>+IF(K127&gt;=$L$7,I127,0)</f>
        <v>29783.2</v>
      </c>
      <c r="P127"/>
      <c r="Q127"/>
      <c r="R127"/>
      <c r="S127"/>
    </row>
    <row r="128" spans="1:19" s="12" customFormat="1" ht="22.5" customHeight="1">
      <c r="A128" s="19">
        <v>40947</v>
      </c>
      <c r="B128" s="23" t="s">
        <v>260</v>
      </c>
      <c r="C128" s="23" t="s">
        <v>643</v>
      </c>
      <c r="D128" s="38" t="s">
        <v>261</v>
      </c>
      <c r="E128" s="23" t="s">
        <v>805</v>
      </c>
      <c r="F128" s="8">
        <v>3248</v>
      </c>
      <c r="G128" s="8"/>
      <c r="H128" s="8"/>
      <c r="I128" s="42">
        <f>SUM(F128:H128)</f>
        <v>3248</v>
      </c>
      <c r="J128" s="19">
        <v>42083</v>
      </c>
      <c r="K128" s="58">
        <v>588</v>
      </c>
      <c r="L128" s="59">
        <f>+IF(K128&lt;=$I$7,I128,0)</f>
        <v>0</v>
      </c>
      <c r="M128" s="59">
        <f>+IF(K128&lt;=$I$7,0,IF(K128&lt;=$J$7,I128,0))</f>
        <v>0</v>
      </c>
      <c r="N128" s="59">
        <f>+IF(K128&lt;=$J$7,0,IF(K128&gt;=$L$7,0,IF(K128&gt;=$J$7,H128)))</f>
        <v>0</v>
      </c>
      <c r="O128" s="60">
        <f>+IF(K128&gt;=$L$7,I128,0)</f>
        <v>3248</v>
      </c>
      <c r="P128"/>
      <c r="Q128"/>
      <c r="R128"/>
      <c r="S128"/>
    </row>
    <row r="129" spans="1:19" s="6" customFormat="1" ht="22.5" customHeight="1">
      <c r="A129" s="19" t="s">
        <v>314</v>
      </c>
      <c r="B129" s="23" t="s">
        <v>37</v>
      </c>
      <c r="C129" s="23" t="s">
        <v>643</v>
      </c>
      <c r="D129" s="38" t="s">
        <v>32</v>
      </c>
      <c r="E129" s="23" t="s">
        <v>805</v>
      </c>
      <c r="F129" s="8">
        <v>78942</v>
      </c>
      <c r="G129" s="8"/>
      <c r="H129" s="8"/>
      <c r="I129" s="42">
        <f>SUM(F129:H129)</f>
        <v>78942</v>
      </c>
      <c r="J129" s="19">
        <v>42194</v>
      </c>
      <c r="K129" s="58">
        <v>595</v>
      </c>
      <c r="L129" s="59">
        <f>+IF(K129&lt;=$I$7,I129,0)</f>
        <v>0</v>
      </c>
      <c r="M129" s="59">
        <f>+IF(K129&lt;=$I$7,0,IF(K129&lt;=$J$7,I129,0))</f>
        <v>0</v>
      </c>
      <c r="N129" s="59">
        <f>+IF(K129&lt;=$J$7,0,IF(K129&gt;=$L$7,0,IF(K129&gt;=$J$7,H129)))</f>
        <v>0</v>
      </c>
      <c r="O129" s="60">
        <f>+IF(K129&gt;=$L$7,I129,0)</f>
        <v>78942</v>
      </c>
      <c r="P129"/>
      <c r="Q129"/>
      <c r="R129"/>
      <c r="S129"/>
    </row>
    <row r="130" spans="1:19" s="6" customFormat="1" ht="22.5" customHeight="1">
      <c r="A130" s="19">
        <v>42185</v>
      </c>
      <c r="B130" s="23" t="s">
        <v>37</v>
      </c>
      <c r="C130" s="23" t="s">
        <v>643</v>
      </c>
      <c r="D130" s="38" t="s">
        <v>33</v>
      </c>
      <c r="E130" s="23" t="s">
        <v>805</v>
      </c>
      <c r="F130" s="51">
        <v>39539.56</v>
      </c>
      <c r="G130" s="8"/>
      <c r="H130" s="8"/>
      <c r="I130" s="42">
        <f>SUM(F130:H130)</f>
        <v>39539.56</v>
      </c>
      <c r="J130" s="19">
        <v>42194</v>
      </c>
      <c r="K130" s="58">
        <v>596</v>
      </c>
      <c r="L130" s="59">
        <f>+IF(K130&lt;=$I$7,I130,0)</f>
        <v>0</v>
      </c>
      <c r="M130" s="59">
        <f>+IF(K130&lt;=$I$7,0,IF(K130&lt;=$J$7,I130,0))</f>
        <v>0</v>
      </c>
      <c r="N130" s="59">
        <f>+IF(K130&lt;=$J$7,0,IF(K130&gt;=$L$7,0,IF(K130&gt;=$J$7,H130)))</f>
        <v>0</v>
      </c>
      <c r="O130" s="60">
        <f>+IF(K130&gt;=$L$7,I130,0)</f>
        <v>39539.56</v>
      </c>
      <c r="P130"/>
      <c r="Q130"/>
      <c r="R130"/>
      <c r="S130"/>
    </row>
    <row r="131" spans="1:19" s="6" customFormat="1" ht="22.5" customHeight="1">
      <c r="A131" s="19">
        <v>42186</v>
      </c>
      <c r="B131" s="23" t="s">
        <v>37</v>
      </c>
      <c r="C131" s="23" t="s">
        <v>643</v>
      </c>
      <c r="D131" s="38" t="s">
        <v>35</v>
      </c>
      <c r="E131" s="23" t="s">
        <v>805</v>
      </c>
      <c r="F131" s="51">
        <v>35058.45</v>
      </c>
      <c r="G131" s="8"/>
      <c r="H131" s="8"/>
      <c r="I131" s="42">
        <f>SUM(F131:H131)</f>
        <v>35058.45</v>
      </c>
      <c r="J131" s="19">
        <v>42194</v>
      </c>
      <c r="K131" s="58">
        <v>597</v>
      </c>
      <c r="L131" s="59">
        <f>+IF(K131&lt;=$I$7,I131,0)</f>
        <v>0</v>
      </c>
      <c r="M131" s="59">
        <f>+IF(K131&lt;=$I$7,0,IF(K131&lt;=$J$7,I131,0))</f>
        <v>0</v>
      </c>
      <c r="N131" s="59">
        <f>+IF(K131&lt;=$J$7,0,IF(K131&gt;=$L$7,0,IF(K131&gt;=$J$7,H131)))</f>
        <v>0</v>
      </c>
      <c r="O131" s="60">
        <f>+IF(K131&gt;=$L$7,I131,0)</f>
        <v>35058.45</v>
      </c>
      <c r="P131"/>
      <c r="Q131"/>
      <c r="R131"/>
      <c r="S131"/>
    </row>
    <row r="132" spans="1:19" s="6" customFormat="1" ht="22.5" customHeight="1">
      <c r="A132" s="19">
        <v>42192</v>
      </c>
      <c r="B132" s="23" t="s">
        <v>37</v>
      </c>
      <c r="C132" s="23" t="s">
        <v>643</v>
      </c>
      <c r="D132" s="38" t="s">
        <v>34</v>
      </c>
      <c r="E132" s="23" t="s">
        <v>805</v>
      </c>
      <c r="F132" s="51"/>
      <c r="G132" s="8">
        <v>70816.52</v>
      </c>
      <c r="H132" s="8"/>
      <c r="I132" s="42">
        <f>SUM(F132:H132)</f>
        <v>70816.52</v>
      </c>
      <c r="J132" s="19">
        <v>42194</v>
      </c>
      <c r="K132" s="58">
        <v>598</v>
      </c>
      <c r="L132" s="59">
        <f>+IF(K132&lt;=$I$7,I132,0)</f>
        <v>0</v>
      </c>
      <c r="M132" s="59">
        <f>+IF(K132&lt;=$I$7,0,IF(K132&lt;=$J$7,I132,0))</f>
        <v>0</v>
      </c>
      <c r="N132" s="59">
        <f>+IF(K132&lt;=$J$7,0,IF(K132&gt;=$L$7,0,IF(K132&gt;=$J$7,H132)))</f>
        <v>0</v>
      </c>
      <c r="O132" s="60">
        <f>+IF(K132&gt;=$L$7,I132,0)</f>
        <v>70816.52</v>
      </c>
      <c r="P132"/>
      <c r="Q132"/>
      <c r="R132"/>
      <c r="S132"/>
    </row>
    <row r="133" spans="1:19" s="6" customFormat="1" ht="22.5" customHeight="1">
      <c r="A133" s="19">
        <v>42496</v>
      </c>
      <c r="B133" s="23" t="s">
        <v>37</v>
      </c>
      <c r="C133" s="23" t="s">
        <v>643</v>
      </c>
      <c r="D133" s="38" t="s">
        <v>466</v>
      </c>
      <c r="E133" s="23" t="s">
        <v>805</v>
      </c>
      <c r="F133" s="51"/>
      <c r="G133" s="8">
        <v>85932.91</v>
      </c>
      <c r="H133" s="8"/>
      <c r="I133" s="42">
        <f>SUM(F133:H133)</f>
        <v>85932.91</v>
      </c>
      <c r="J133" s="19">
        <v>42206</v>
      </c>
      <c r="K133" s="58">
        <v>599</v>
      </c>
      <c r="L133" s="59">
        <f>+IF(K133&lt;=$I$7,I133,0)</f>
        <v>0</v>
      </c>
      <c r="M133" s="59">
        <f>+IF(K133&lt;=$I$7,0,IF(K133&lt;=$J$7,I133,0))</f>
        <v>0</v>
      </c>
      <c r="N133" s="59">
        <f>+IF(K133&lt;=$J$7,0,IF(K133&gt;=$L$7,0,IF(K133&gt;=$J$7,H133)))</f>
        <v>0</v>
      </c>
      <c r="O133" s="60">
        <f>+IF(K133&gt;=$L$7,I133,0)</f>
        <v>85932.91</v>
      </c>
      <c r="P133"/>
      <c r="Q133"/>
      <c r="R133"/>
      <c r="S133"/>
    </row>
    <row r="134" spans="1:19" s="6" customFormat="1" ht="22.5" customHeight="1">
      <c r="A134" s="19">
        <v>43074</v>
      </c>
      <c r="B134" s="23" t="s">
        <v>681</v>
      </c>
      <c r="C134" s="23" t="s">
        <v>682</v>
      </c>
      <c r="D134" s="37" t="s">
        <v>683</v>
      </c>
      <c r="E134" s="23" t="s">
        <v>805</v>
      </c>
      <c r="F134" s="51">
        <v>35709.78</v>
      </c>
      <c r="G134" s="8"/>
      <c r="H134" s="8"/>
      <c r="I134" s="42">
        <f>SUM(F134:H134)</f>
        <v>35709.78</v>
      </c>
      <c r="J134" s="19">
        <v>42523</v>
      </c>
      <c r="K134" s="58">
        <v>145</v>
      </c>
      <c r="L134" s="59">
        <f>+IF(K134&lt;=$I$7,I134,0)</f>
        <v>0</v>
      </c>
      <c r="M134" s="59">
        <f>+IF(K134&lt;=$I$7,0,IF(K134&lt;=$J$7,I134,0))</f>
        <v>0</v>
      </c>
      <c r="N134" s="59">
        <f>+IF(K134&lt;=$J$7,0,IF(K134&gt;=$L$7,0,IF(K134&gt;=$J$7,H134)))</f>
        <v>0</v>
      </c>
      <c r="O134" s="60">
        <f>+IF(K134&gt;=$L$7,I134,0)</f>
        <v>35709.78</v>
      </c>
      <c r="P134"/>
      <c r="Q134"/>
      <c r="R134"/>
      <c r="S134"/>
    </row>
    <row r="135" spans="1:19" s="6" customFormat="1" ht="22.5" customHeight="1">
      <c r="A135" s="19">
        <v>43084</v>
      </c>
      <c r="B135" s="23" t="s">
        <v>681</v>
      </c>
      <c r="C135" s="23" t="s">
        <v>682</v>
      </c>
      <c r="D135" s="37" t="s">
        <v>691</v>
      </c>
      <c r="E135" s="23" t="s">
        <v>805</v>
      </c>
      <c r="F135" s="51">
        <v>17589.65</v>
      </c>
      <c r="G135" s="8"/>
      <c r="H135" s="8"/>
      <c r="I135" s="42">
        <f>SUM(F135:H135)</f>
        <v>17589.65</v>
      </c>
      <c r="J135" s="19">
        <v>42523</v>
      </c>
      <c r="K135" s="58">
        <v>146</v>
      </c>
      <c r="L135" s="59">
        <f>+IF(K135&lt;=$I$7,I135,0)</f>
        <v>0</v>
      </c>
      <c r="M135" s="59">
        <f>+IF(K135&lt;=$I$7,0,IF(K135&lt;=$J$7,I135,0))</f>
        <v>0</v>
      </c>
      <c r="N135" s="59">
        <f>+IF(K135&lt;=$J$7,0,IF(K135&gt;=$L$7,0,IF(K135&gt;=$J$7,H135)))</f>
        <v>0</v>
      </c>
      <c r="O135" s="60">
        <f>+IF(K135&gt;=$L$7,I135,0)</f>
        <v>17589.65</v>
      </c>
      <c r="P135"/>
      <c r="Q135"/>
      <c r="R135"/>
      <c r="S135"/>
    </row>
    <row r="136" spans="1:19" s="6" customFormat="1" ht="22.5" customHeight="1">
      <c r="A136" s="19">
        <v>43084</v>
      </c>
      <c r="B136" s="23" t="s">
        <v>681</v>
      </c>
      <c r="C136" s="23" t="s">
        <v>682</v>
      </c>
      <c r="D136" s="37" t="s">
        <v>692</v>
      </c>
      <c r="E136" s="23" t="s">
        <v>805</v>
      </c>
      <c r="F136" s="51">
        <v>6050</v>
      </c>
      <c r="G136" s="8"/>
      <c r="H136" s="8"/>
      <c r="I136" s="42">
        <f>SUM(F136:H136)</f>
        <v>6050</v>
      </c>
      <c r="J136" s="19">
        <v>42733</v>
      </c>
      <c r="K136" s="58">
        <v>147</v>
      </c>
      <c r="L136" s="59">
        <f>+IF(K136&lt;=$I$7,I136,0)</f>
        <v>0</v>
      </c>
      <c r="M136" s="59">
        <f>+IF(K136&lt;=$I$7,0,IF(K136&lt;=$J$7,I136,0))</f>
        <v>0</v>
      </c>
      <c r="N136" s="59">
        <f>+IF(K136&lt;=$J$7,0,IF(K136&gt;=$L$7,0,IF(K136&gt;=$J$7,H136)))</f>
        <v>0</v>
      </c>
      <c r="O136" s="60">
        <f>+IF(K136&gt;=$L$7,I136,0)</f>
        <v>6050</v>
      </c>
      <c r="P136"/>
      <c r="Q136"/>
      <c r="R136"/>
      <c r="S136"/>
    </row>
    <row r="137" spans="1:19" s="6" customFormat="1" ht="22.5" customHeight="1">
      <c r="A137" s="19">
        <v>43108</v>
      </c>
      <c r="B137" s="23" t="s">
        <v>681</v>
      </c>
      <c r="C137" s="23" t="s">
        <v>682</v>
      </c>
      <c r="D137" s="37" t="s">
        <v>733</v>
      </c>
      <c r="E137" s="23" t="s">
        <v>805</v>
      </c>
      <c r="F137" s="51">
        <v>21170.29</v>
      </c>
      <c r="G137" s="8"/>
      <c r="H137" s="8"/>
      <c r="I137" s="42">
        <f>SUM(F137:H137)</f>
        <v>21170.29</v>
      </c>
      <c r="J137" s="19">
        <v>42733</v>
      </c>
      <c r="K137" s="58">
        <v>148</v>
      </c>
      <c r="L137" s="59">
        <f>+IF(K137&lt;=$I$7,I137,0)</f>
        <v>0</v>
      </c>
      <c r="M137" s="59">
        <f>+IF(K137&lt;=$I$7,0,IF(K137&lt;=$J$7,I137,0))</f>
        <v>0</v>
      </c>
      <c r="N137" s="59">
        <f>+IF(K137&lt;=$J$7,0,IF(K137&gt;=$L$7,0,IF(K137&gt;=$J$7,H137)))</f>
        <v>0</v>
      </c>
      <c r="O137" s="60">
        <f>+IF(K137&gt;=$L$7,I137,0)</f>
        <v>21170.29</v>
      </c>
      <c r="P137"/>
      <c r="Q137"/>
      <c r="R137"/>
      <c r="S137"/>
    </row>
    <row r="138" spans="1:19" s="6" customFormat="1" ht="22.5" customHeight="1">
      <c r="A138" s="19">
        <v>43108</v>
      </c>
      <c r="B138" s="23" t="s">
        <v>681</v>
      </c>
      <c r="C138" s="23" t="s">
        <v>682</v>
      </c>
      <c r="D138" s="37" t="s">
        <v>734</v>
      </c>
      <c r="E138" s="23" t="s">
        <v>805</v>
      </c>
      <c r="F138" s="87">
        <v>13036.51</v>
      </c>
      <c r="G138" s="8"/>
      <c r="H138" s="8"/>
      <c r="I138" s="42">
        <f>SUM(F138:H138)</f>
        <v>13036.51</v>
      </c>
      <c r="J138" s="19">
        <v>42733</v>
      </c>
      <c r="K138" s="58">
        <v>149</v>
      </c>
      <c r="L138" s="59">
        <f>+IF(K138&lt;=$I$7,I138,0)</f>
        <v>0</v>
      </c>
      <c r="M138" s="59">
        <f>+IF(K138&lt;=$I$7,0,IF(K138&lt;=$J$7,I138,0))</f>
        <v>0</v>
      </c>
      <c r="N138" s="59">
        <f>+IF(K138&lt;=$J$7,0,IF(K138&gt;=$L$7,0,IF(K138&gt;=$J$7,H138)))</f>
        <v>0</v>
      </c>
      <c r="O138" s="60">
        <f>+IF(K138&gt;=$L$7,I138,0)</f>
        <v>13036.51</v>
      </c>
      <c r="P138"/>
      <c r="Q138"/>
      <c r="R138"/>
      <c r="S138"/>
    </row>
    <row r="139" spans="1:19" s="6" customFormat="1" ht="22.5" customHeight="1">
      <c r="A139" s="19">
        <v>42111</v>
      </c>
      <c r="B139" s="23" t="s">
        <v>194</v>
      </c>
      <c r="C139" s="23" t="s">
        <v>658</v>
      </c>
      <c r="D139" s="37" t="s">
        <v>394</v>
      </c>
      <c r="E139" s="23" t="s">
        <v>805</v>
      </c>
      <c r="F139" s="87">
        <v>174522</v>
      </c>
      <c r="G139" s="8"/>
      <c r="H139" s="8"/>
      <c r="I139" s="42">
        <f>SUM(F139:H139)</f>
        <v>174522</v>
      </c>
      <c r="J139" s="19" t="s">
        <v>356</v>
      </c>
      <c r="K139" s="58">
        <v>383</v>
      </c>
      <c r="L139" s="59">
        <f>+IF(K139&lt;=$I$7,I139,0)</f>
        <v>0</v>
      </c>
      <c r="M139" s="59">
        <f>+IF(K139&lt;=$I$7,0,IF(K139&lt;=$J$7,I139,0))</f>
        <v>0</v>
      </c>
      <c r="N139" s="59">
        <f>+IF(K139&lt;=$J$7,0,IF(K139&gt;=$L$7,0,IF(K139&gt;=$J$7,H139)))</f>
        <v>0</v>
      </c>
      <c r="O139" s="60">
        <f>+IF(K139&gt;=$L$7,I139,0)</f>
        <v>174522</v>
      </c>
      <c r="P139"/>
      <c r="Q139"/>
      <c r="R139"/>
      <c r="S139"/>
    </row>
    <row r="140" spans="1:19" s="6" customFormat="1" ht="22.5" customHeight="1">
      <c r="A140" s="19">
        <v>40990</v>
      </c>
      <c r="B140" s="23" t="s">
        <v>134</v>
      </c>
      <c r="C140" s="23" t="s">
        <v>658</v>
      </c>
      <c r="D140" s="38" t="s">
        <v>135</v>
      </c>
      <c r="E140" s="23" t="s">
        <v>805</v>
      </c>
      <c r="F140" s="87">
        <v>14859.6</v>
      </c>
      <c r="G140" s="8"/>
      <c r="H140" s="8"/>
      <c r="I140" s="42">
        <f>SUM(F140:H140)</f>
        <v>14859.6</v>
      </c>
      <c r="J140" s="19" t="s">
        <v>334</v>
      </c>
      <c r="K140" s="58">
        <v>429</v>
      </c>
      <c r="L140" s="59">
        <f>+IF(K140&lt;=$I$7,I140,0)</f>
        <v>0</v>
      </c>
      <c r="M140" s="59">
        <f>+IF(K140&lt;=$I$7,0,IF(K140&lt;=$J$7,I140,0))</f>
        <v>0</v>
      </c>
      <c r="N140" s="59">
        <f>+IF(K140&lt;=$J$7,0,IF(K140&gt;=$L$7,0,IF(K140&gt;=$J$7,H140)))</f>
        <v>0</v>
      </c>
      <c r="O140" s="60">
        <f>+IF(K140&gt;=$L$7,I140,0)</f>
        <v>14859.6</v>
      </c>
      <c r="P140"/>
      <c r="Q140"/>
      <c r="R140"/>
      <c r="S140"/>
    </row>
    <row r="141" spans="1:19" s="6" customFormat="1" ht="22.5" customHeight="1">
      <c r="A141" s="19">
        <v>41096</v>
      </c>
      <c r="B141" s="23" t="s">
        <v>134</v>
      </c>
      <c r="C141" s="23" t="s">
        <v>658</v>
      </c>
      <c r="D141" s="38" t="s">
        <v>249</v>
      </c>
      <c r="E141" s="23" t="s">
        <v>805</v>
      </c>
      <c r="F141" s="87">
        <v>51417</v>
      </c>
      <c r="G141" s="8"/>
      <c r="H141" s="8"/>
      <c r="I141" s="42">
        <f>SUM(F141:H141)</f>
        <v>51417</v>
      </c>
      <c r="J141" s="19" t="s">
        <v>392</v>
      </c>
      <c r="K141" s="58">
        <v>430</v>
      </c>
      <c r="L141" s="59">
        <f>+IF(K141&lt;=$I$7,I141,0)</f>
        <v>0</v>
      </c>
      <c r="M141" s="59">
        <f>+IF(K141&lt;=$I$7,0,IF(K141&lt;=$J$7,I141,0))</f>
        <v>0</v>
      </c>
      <c r="N141" s="59">
        <f>+IF(K141&lt;=$J$7,0,IF(K141&gt;=$L$7,0,IF(K141&gt;=$J$7,H141)))</f>
        <v>0</v>
      </c>
      <c r="O141" s="60">
        <f>+IF(K141&gt;=$L$7,I141,0)</f>
        <v>51417</v>
      </c>
      <c r="P141"/>
      <c r="Q141"/>
      <c r="R141"/>
      <c r="S141"/>
    </row>
    <row r="142" spans="1:19" s="6" customFormat="1" ht="22.5" customHeight="1">
      <c r="A142" s="19">
        <v>42038</v>
      </c>
      <c r="B142" s="23" t="s">
        <v>200</v>
      </c>
      <c r="C142" s="23" t="s">
        <v>655</v>
      </c>
      <c r="D142" s="37" t="s">
        <v>333</v>
      </c>
      <c r="E142" s="23" t="s">
        <v>805</v>
      </c>
      <c r="F142" s="92"/>
      <c r="G142" s="8">
        <v>692678.17</v>
      </c>
      <c r="H142" s="8"/>
      <c r="I142" s="42">
        <f>SUM(F142:H142)</f>
        <v>692678.17</v>
      </c>
      <c r="J142" s="19">
        <v>43017</v>
      </c>
      <c r="K142" s="58">
        <v>289</v>
      </c>
      <c r="L142" s="59">
        <f>+IF(K142&lt;=$I$7,I142,0)</f>
        <v>0</v>
      </c>
      <c r="M142" s="59">
        <f>+IF(K142&lt;=$I$7,0,IF(K142&lt;=$J$7,I142,0))</f>
        <v>0</v>
      </c>
      <c r="N142" s="59">
        <f>+IF(K142&lt;=$J$7,0,IF(K142&gt;=$L$7,0,IF(K142&gt;=$J$7,H142)))</f>
        <v>0</v>
      </c>
      <c r="O142" s="60">
        <f>+IF(K142&gt;=$L$7,I142,0)</f>
        <v>692678.17</v>
      </c>
      <c r="P142"/>
      <c r="Q142"/>
      <c r="R142"/>
      <c r="S142"/>
    </row>
    <row r="143" spans="1:19" s="6" customFormat="1" ht="22.5" customHeight="1">
      <c r="A143" s="19">
        <v>42709</v>
      </c>
      <c r="B143" s="23" t="s">
        <v>535</v>
      </c>
      <c r="C143" s="23" t="s">
        <v>670</v>
      </c>
      <c r="D143" s="38" t="s">
        <v>536</v>
      </c>
      <c r="E143" s="37" t="s">
        <v>809</v>
      </c>
      <c r="F143" s="87">
        <v>178553.07</v>
      </c>
      <c r="G143" s="8"/>
      <c r="H143" s="8"/>
      <c r="I143" s="42">
        <f>SUM(F143:H143)</f>
        <v>178553.07</v>
      </c>
      <c r="J143" s="19">
        <v>43021</v>
      </c>
      <c r="K143" s="58">
        <v>263</v>
      </c>
      <c r="L143" s="59">
        <f>+IF(K143&lt;=$I$7,I143,0)</f>
        <v>0</v>
      </c>
      <c r="M143" s="59">
        <f>+IF(K143&lt;=$I$7,0,IF(K143&lt;=$J$7,I143,0))</f>
        <v>0</v>
      </c>
      <c r="N143" s="59">
        <f>+IF(K143&lt;=$J$7,0,IF(K143&gt;=$L$7,0,IF(K143&gt;=$J$7,H143)))</f>
        <v>0</v>
      </c>
      <c r="O143" s="60">
        <f>+IF(K143&gt;=$L$7,I143,0)</f>
        <v>178553.07</v>
      </c>
      <c r="P143"/>
      <c r="Q143"/>
      <c r="R143"/>
      <c r="S143"/>
    </row>
    <row r="144" spans="1:19" s="6" customFormat="1" ht="22.5" customHeight="1">
      <c r="A144" s="19">
        <v>43108</v>
      </c>
      <c r="B144" s="23" t="s">
        <v>748</v>
      </c>
      <c r="C144" s="23" t="s">
        <v>645</v>
      </c>
      <c r="D144" s="38" t="s">
        <v>236</v>
      </c>
      <c r="E144" s="37" t="s">
        <v>795</v>
      </c>
      <c r="F144" s="87">
        <v>93400</v>
      </c>
      <c r="G144" s="8"/>
      <c r="H144" s="8"/>
      <c r="I144" s="42">
        <f>SUM(F144:H144)</f>
        <v>93400</v>
      </c>
      <c r="J144" s="19">
        <v>42857</v>
      </c>
      <c r="K144" s="58">
        <v>121</v>
      </c>
      <c r="L144" s="59">
        <f>+IF(K144&lt;=$I$7,I144,0)</f>
        <v>0</v>
      </c>
      <c r="M144" s="59">
        <f>+IF(K144&lt;=$I$7,0,IF(K144&lt;=$J$7,I144,0))</f>
        <v>0</v>
      </c>
      <c r="N144" s="59">
        <f>+IF(K144&lt;=$J$7,0,IF(K144&gt;=$L$7,0,IF(K144&gt;=$J$7,H144)))</f>
        <v>0</v>
      </c>
      <c r="O144" s="60">
        <f>+IF(K144&gt;=$L$7,I144,0)</f>
        <v>93400</v>
      </c>
      <c r="P144"/>
      <c r="Q144"/>
      <c r="R144"/>
      <c r="S144"/>
    </row>
    <row r="145" spans="1:19" s="12" customFormat="1" ht="22.5" customHeight="1">
      <c r="A145" s="19">
        <v>41841</v>
      </c>
      <c r="B145" s="23" t="s">
        <v>196</v>
      </c>
      <c r="C145" s="23" t="s">
        <v>645</v>
      </c>
      <c r="D145" s="38" t="s">
        <v>22</v>
      </c>
      <c r="E145" s="37" t="s">
        <v>795</v>
      </c>
      <c r="F145" s="8">
        <v>82600</v>
      </c>
      <c r="G145" s="8"/>
      <c r="H145" s="8"/>
      <c r="I145" s="42">
        <f>SUM(F145:H145)</f>
        <v>82600</v>
      </c>
      <c r="J145" s="19" t="s">
        <v>375</v>
      </c>
      <c r="K145" s="58">
        <v>404</v>
      </c>
      <c r="L145" s="59">
        <f>+IF(K145&lt;=$I$7,I145,0)</f>
        <v>0</v>
      </c>
      <c r="M145" s="59">
        <f>+IF(K145&lt;=$I$7,0,IF(K145&lt;=$J$7,I145,0))</f>
        <v>0</v>
      </c>
      <c r="N145" s="59">
        <f>+IF(K145&lt;=$J$7,0,IF(K145&gt;=$L$7,0,IF(K145&gt;=$J$7,H145)))</f>
        <v>0</v>
      </c>
      <c r="O145" s="60">
        <f>+IF(K145&gt;=$L$7,I145,0)</f>
        <v>82600</v>
      </c>
      <c r="P145"/>
      <c r="Q145"/>
      <c r="R145"/>
      <c r="S145"/>
    </row>
    <row r="146" spans="1:19" s="12" customFormat="1" ht="22.5" customHeight="1">
      <c r="A146" s="19">
        <v>41841</v>
      </c>
      <c r="B146" s="23" t="s">
        <v>196</v>
      </c>
      <c r="C146" s="23" t="s">
        <v>645</v>
      </c>
      <c r="D146" s="38" t="s">
        <v>14</v>
      </c>
      <c r="E146" s="37" t="s">
        <v>795</v>
      </c>
      <c r="F146" s="8">
        <v>619500</v>
      </c>
      <c r="G146" s="8"/>
      <c r="H146" s="8"/>
      <c r="I146" s="42">
        <f>SUM(F146:H146)</f>
        <v>619500</v>
      </c>
      <c r="J146" s="19" t="s">
        <v>376</v>
      </c>
      <c r="K146" s="58">
        <v>405</v>
      </c>
      <c r="L146" s="59">
        <f>+IF(K146&lt;=$I$7,I146,0)</f>
        <v>0</v>
      </c>
      <c r="M146" s="59">
        <f>+IF(K146&lt;=$I$7,0,IF(K146&lt;=$J$7,I146,0))</f>
        <v>0</v>
      </c>
      <c r="N146" s="59">
        <f>+IF(K146&lt;=$J$7,0,IF(K146&gt;=$L$7,0,IF(K146&gt;=$J$7,H146)))</f>
        <v>0</v>
      </c>
      <c r="O146" s="60">
        <f>+IF(K146&gt;=$L$7,I146,0)</f>
        <v>619500</v>
      </c>
      <c r="P146"/>
      <c r="Q146"/>
      <c r="R146"/>
      <c r="S146"/>
    </row>
    <row r="147" spans="1:19" s="12" customFormat="1" ht="22.5" customHeight="1">
      <c r="A147" s="19">
        <v>41816</v>
      </c>
      <c r="B147" s="23" t="s">
        <v>196</v>
      </c>
      <c r="C147" s="23" t="s">
        <v>645</v>
      </c>
      <c r="D147" s="38" t="s">
        <v>245</v>
      </c>
      <c r="E147" s="37" t="s">
        <v>795</v>
      </c>
      <c r="F147" s="8">
        <v>570466.28</v>
      </c>
      <c r="G147" s="8"/>
      <c r="H147" s="8"/>
      <c r="I147" s="42">
        <f>SUM(F147:H147)</f>
        <v>570466.28</v>
      </c>
      <c r="J147" s="19" t="s">
        <v>377</v>
      </c>
      <c r="K147" s="58">
        <v>406</v>
      </c>
      <c r="L147" s="59">
        <f>+IF(K147&lt;=$I$7,I147,0)</f>
        <v>0</v>
      </c>
      <c r="M147" s="59">
        <f>+IF(K147&lt;=$I$7,0,IF(K147&lt;=$J$7,I147,0))</f>
        <v>0</v>
      </c>
      <c r="N147" s="59">
        <f>+IF(K147&lt;=$J$7,0,IF(K147&gt;=$L$7,0,IF(K147&gt;=$J$7,H147)))</f>
        <v>0</v>
      </c>
      <c r="O147" s="60">
        <f>+IF(K147&gt;=$L$7,I147,0)</f>
        <v>570466.28</v>
      </c>
      <c r="P147"/>
      <c r="Q147"/>
      <c r="R147"/>
      <c r="S147"/>
    </row>
    <row r="148" spans="1:19" s="12" customFormat="1" ht="22.5" customHeight="1">
      <c r="A148" s="19">
        <v>41820</v>
      </c>
      <c r="B148" s="23" t="s">
        <v>196</v>
      </c>
      <c r="C148" s="23" t="s">
        <v>645</v>
      </c>
      <c r="D148" s="38" t="s">
        <v>18</v>
      </c>
      <c r="E148" s="37" t="s">
        <v>795</v>
      </c>
      <c r="F148" s="8">
        <v>570466.28</v>
      </c>
      <c r="G148" s="8"/>
      <c r="H148" s="8"/>
      <c r="I148" s="42">
        <f>SUM(F148:H148)</f>
        <v>570466.28</v>
      </c>
      <c r="J148" s="19" t="s">
        <v>378</v>
      </c>
      <c r="K148" s="58">
        <v>407</v>
      </c>
      <c r="L148" s="59">
        <f>+IF(K148&lt;=$I$7,I148,0)</f>
        <v>0</v>
      </c>
      <c r="M148" s="59">
        <f>+IF(K148&lt;=$I$7,0,IF(K148&lt;=$J$7,I148,0))</f>
        <v>0</v>
      </c>
      <c r="N148" s="59">
        <f>+IF(K148&lt;=$J$7,0,IF(K148&gt;=$L$7,0,IF(K148&gt;=$J$7,H148)))</f>
        <v>0</v>
      </c>
      <c r="O148" s="60">
        <f>+IF(K148&gt;=$L$7,I148,0)</f>
        <v>570466.28</v>
      </c>
      <c r="P148"/>
      <c r="Q148"/>
      <c r="R148"/>
      <c r="S148"/>
    </row>
    <row r="149" spans="1:19" s="12" customFormat="1" ht="22.5" customHeight="1">
      <c r="A149" s="19">
        <v>42160</v>
      </c>
      <c r="B149" s="23" t="s">
        <v>28</v>
      </c>
      <c r="C149" s="23" t="s">
        <v>649</v>
      </c>
      <c r="D149" s="38" t="s">
        <v>263</v>
      </c>
      <c r="E149" s="37" t="s">
        <v>810</v>
      </c>
      <c r="F149" s="8">
        <v>11352.02</v>
      </c>
      <c r="G149" s="8"/>
      <c r="H149" s="8"/>
      <c r="I149" s="42">
        <f>SUM(F149:H149)</f>
        <v>11352.02</v>
      </c>
      <c r="J149" s="19">
        <v>42208</v>
      </c>
      <c r="K149" s="58">
        <v>600</v>
      </c>
      <c r="L149" s="59">
        <f>+IF(K149&lt;=$I$7,I149,0)</f>
        <v>0</v>
      </c>
      <c r="M149" s="59">
        <f>+IF(K149&lt;=$I$7,0,IF(K149&lt;=$J$7,I149,0))</f>
        <v>0</v>
      </c>
      <c r="N149" s="59">
        <f>+IF(K149&lt;=$J$7,0,IF(K149&gt;=$L$7,0,IF(K149&gt;=$J$7,H149)))</f>
        <v>0</v>
      </c>
      <c r="O149" s="60">
        <f>+IF(K149&gt;=$L$7,I149,0)</f>
        <v>11352.02</v>
      </c>
      <c r="P149"/>
      <c r="Q149"/>
      <c r="R149"/>
      <c r="S149"/>
    </row>
    <row r="150" spans="1:19" s="12" customFormat="1" ht="22.5" customHeight="1">
      <c r="A150" s="19">
        <v>42146</v>
      </c>
      <c r="B150" s="23" t="s">
        <v>28</v>
      </c>
      <c r="C150" s="23" t="s">
        <v>649</v>
      </c>
      <c r="D150" s="38" t="s">
        <v>262</v>
      </c>
      <c r="E150" s="37" t="s">
        <v>810</v>
      </c>
      <c r="F150" s="8">
        <v>195408</v>
      </c>
      <c r="G150" s="8"/>
      <c r="H150" s="8"/>
      <c r="I150" s="42">
        <f>SUM(F150:H150)</f>
        <v>195408</v>
      </c>
      <c r="J150" s="19">
        <v>42206</v>
      </c>
      <c r="K150" s="58">
        <v>601</v>
      </c>
      <c r="L150" s="59">
        <f>+IF(K150&lt;=$I$7,I150,0)</f>
        <v>0</v>
      </c>
      <c r="M150" s="59">
        <f>+IF(K150&lt;=$I$7,0,IF(K150&lt;=$J$7,I150,0))</f>
        <v>0</v>
      </c>
      <c r="N150" s="59">
        <f>+IF(K150&lt;=$J$7,0,IF(K150&gt;=$L$7,0,IF(K150&gt;=$J$7,H150)))</f>
        <v>0</v>
      </c>
      <c r="O150" s="60">
        <f>+IF(K150&gt;=$L$7,I150,0)</f>
        <v>195408</v>
      </c>
      <c r="P150"/>
      <c r="Q150"/>
      <c r="R150"/>
      <c r="S150"/>
    </row>
    <row r="151" spans="1:19" s="12" customFormat="1" ht="22.5" customHeight="1">
      <c r="A151" s="19">
        <v>42216</v>
      </c>
      <c r="B151" s="23" t="s">
        <v>80</v>
      </c>
      <c r="C151" s="23" t="s">
        <v>628</v>
      </c>
      <c r="D151" s="38" t="s">
        <v>229</v>
      </c>
      <c r="E151" s="37" t="s">
        <v>792</v>
      </c>
      <c r="F151" s="8">
        <v>831950</v>
      </c>
      <c r="G151" s="8"/>
      <c r="H151" s="8"/>
      <c r="I151" s="42">
        <f>SUM(F151:H151)</f>
        <v>831950</v>
      </c>
      <c r="J151" s="19">
        <v>40361</v>
      </c>
      <c r="K151" s="58">
        <v>465</v>
      </c>
      <c r="L151" s="59">
        <f>+IF(K151&lt;=$I$7,I151,0)</f>
        <v>0</v>
      </c>
      <c r="M151" s="59">
        <f>+IF(K151&lt;=$I$7,0,IF(K151&lt;=$J$7,I151,0))</f>
        <v>0</v>
      </c>
      <c r="N151" s="59">
        <f>+IF(K151&lt;=$J$7,0,IF(K151&gt;=$L$7,0,IF(K151&gt;=$J$7,H151)))</f>
        <v>0</v>
      </c>
      <c r="O151" s="60">
        <f>+IF(K151&gt;=$L$7,I151,0)</f>
        <v>831950</v>
      </c>
      <c r="P151"/>
      <c r="Q151"/>
      <c r="R151"/>
      <c r="S151"/>
    </row>
    <row r="152" spans="1:19" s="12" customFormat="1" ht="22.5" customHeight="1">
      <c r="A152" s="19">
        <v>42230</v>
      </c>
      <c r="B152" s="23" t="s">
        <v>80</v>
      </c>
      <c r="C152" s="23" t="s">
        <v>628</v>
      </c>
      <c r="D152" s="38" t="s">
        <v>83</v>
      </c>
      <c r="E152" s="37" t="s">
        <v>792</v>
      </c>
      <c r="F152" s="8">
        <v>813400</v>
      </c>
      <c r="G152" s="8"/>
      <c r="H152" s="8"/>
      <c r="I152" s="42">
        <f>SUM(F152:H152)</f>
        <v>813400</v>
      </c>
      <c r="J152" s="19">
        <v>40392</v>
      </c>
      <c r="K152" s="58">
        <v>466</v>
      </c>
      <c r="L152" s="59">
        <f>+IF(K152&lt;=$I$7,I152,0)</f>
        <v>0</v>
      </c>
      <c r="M152" s="59">
        <f>+IF(K152&lt;=$I$7,0,IF(K152&lt;=$J$7,I152,0))</f>
        <v>0</v>
      </c>
      <c r="N152" s="59">
        <f>+IF(K152&lt;=$J$7,0,IF(K152&gt;=$L$7,0,IF(K152&gt;=$J$7,H152)))</f>
        <v>0</v>
      </c>
      <c r="O152" s="60">
        <f>+IF(K152&gt;=$L$7,I152,0)</f>
        <v>813400</v>
      </c>
      <c r="P152"/>
      <c r="Q152"/>
      <c r="R152"/>
      <c r="S152"/>
    </row>
    <row r="153" spans="1:19" s="12" customFormat="1" ht="22.5" customHeight="1">
      <c r="A153" s="19">
        <v>42255</v>
      </c>
      <c r="B153" s="23" t="s">
        <v>80</v>
      </c>
      <c r="C153" s="23" t="s">
        <v>628</v>
      </c>
      <c r="D153" s="38" t="s">
        <v>82</v>
      </c>
      <c r="E153" s="37" t="s">
        <v>792</v>
      </c>
      <c r="F153" s="8">
        <v>831950</v>
      </c>
      <c r="G153" s="8"/>
      <c r="H153" s="8"/>
      <c r="I153" s="42">
        <f>SUM(F153:H153)</f>
        <v>831950</v>
      </c>
      <c r="J153" s="19">
        <v>40179</v>
      </c>
      <c r="K153" s="58">
        <v>467</v>
      </c>
      <c r="L153" s="59">
        <f>+IF(K153&lt;=$I$7,I153,0)</f>
        <v>0</v>
      </c>
      <c r="M153" s="59">
        <f>+IF(K153&lt;=$I$7,0,IF(K153&lt;=$J$7,I153,0))</f>
        <v>0</v>
      </c>
      <c r="N153" s="59">
        <f>+IF(K153&lt;=$J$7,0,IF(K153&gt;=$L$7,0,IF(K153&gt;=$J$7,H153)))</f>
        <v>0</v>
      </c>
      <c r="O153" s="60">
        <f>+IF(K153&gt;=$L$7,I153,0)</f>
        <v>831950</v>
      </c>
      <c r="P153"/>
      <c r="Q153"/>
      <c r="R153"/>
      <c r="S153"/>
    </row>
    <row r="154" spans="1:19" s="12" customFormat="1" ht="22.5" customHeight="1">
      <c r="A154" s="19">
        <v>42291</v>
      </c>
      <c r="B154" s="23" t="s">
        <v>80</v>
      </c>
      <c r="C154" s="23" t="s">
        <v>628</v>
      </c>
      <c r="D154" s="38" t="s">
        <v>81</v>
      </c>
      <c r="E154" s="37" t="s">
        <v>792</v>
      </c>
      <c r="F154" s="8">
        <v>813400</v>
      </c>
      <c r="G154" s="8"/>
      <c r="H154" s="8"/>
      <c r="I154" s="42">
        <f>SUM(F154:H154)</f>
        <v>813400</v>
      </c>
      <c r="J154" s="19" t="s">
        <v>297</v>
      </c>
      <c r="K154" s="58">
        <v>468</v>
      </c>
      <c r="L154" s="59">
        <f>+IF(K154&lt;=$I$7,I154,0)</f>
        <v>0</v>
      </c>
      <c r="M154" s="59">
        <f>+IF(K154&lt;=$I$7,0,IF(K154&lt;=$J$7,I154,0))</f>
        <v>0</v>
      </c>
      <c r="N154" s="59">
        <f>+IF(K154&lt;=$J$7,0,IF(K154&gt;=$L$7,0,IF(K154&gt;=$J$7,H154)))</f>
        <v>0</v>
      </c>
      <c r="O154" s="60">
        <f>+IF(K154&gt;=$L$7,I154,0)</f>
        <v>813400</v>
      </c>
      <c r="P154"/>
      <c r="Q154"/>
      <c r="R154"/>
      <c r="S154"/>
    </row>
    <row r="155" spans="1:19" s="12" customFormat="1" ht="22.5" customHeight="1">
      <c r="A155" s="19">
        <v>42318</v>
      </c>
      <c r="B155" s="23" t="s">
        <v>80</v>
      </c>
      <c r="C155" s="23" t="s">
        <v>628</v>
      </c>
      <c r="D155" s="38" t="s">
        <v>199</v>
      </c>
      <c r="E155" s="37" t="s">
        <v>792</v>
      </c>
      <c r="F155" s="8">
        <v>809900</v>
      </c>
      <c r="G155" s="8"/>
      <c r="H155" s="8"/>
      <c r="I155" s="42">
        <f>SUM(F155:H155)</f>
        <v>809900</v>
      </c>
      <c r="J155" s="19" t="s">
        <v>495</v>
      </c>
      <c r="K155" s="58">
        <v>469</v>
      </c>
      <c r="L155" s="59">
        <f>+IF(K155&lt;=$I$7,I155,0)</f>
        <v>0</v>
      </c>
      <c r="M155" s="59">
        <f>+IF(K155&lt;=$I$7,0,IF(K155&lt;=$J$7,I155,0))</f>
        <v>0</v>
      </c>
      <c r="N155" s="59">
        <f>+IF(K155&lt;=$J$7,0,IF(K155&gt;=$L$7,0,IF(K155&gt;=$J$7,H155)))</f>
        <v>0</v>
      </c>
      <c r="O155" s="60">
        <f>+IF(K155&gt;=$L$7,I155,0)</f>
        <v>809900</v>
      </c>
      <c r="P155"/>
      <c r="Q155"/>
      <c r="R155"/>
      <c r="S155"/>
    </row>
    <row r="156" spans="1:19" s="12" customFormat="1" ht="22.5" customHeight="1">
      <c r="A156" s="19">
        <v>42346</v>
      </c>
      <c r="B156" s="23" t="s">
        <v>80</v>
      </c>
      <c r="C156" s="23" t="s">
        <v>628</v>
      </c>
      <c r="D156" s="38" t="s">
        <v>288</v>
      </c>
      <c r="E156" s="37" t="s">
        <v>792</v>
      </c>
      <c r="F156" s="8">
        <v>809900</v>
      </c>
      <c r="G156" s="8"/>
      <c r="H156" s="8"/>
      <c r="I156" s="42">
        <f>SUM(F156:H156)</f>
        <v>809900</v>
      </c>
      <c r="J156" s="19">
        <v>40329</v>
      </c>
      <c r="K156" s="58">
        <v>470</v>
      </c>
      <c r="L156" s="59">
        <f>+IF(K156&lt;=$I$7,I156,0)</f>
        <v>0</v>
      </c>
      <c r="M156" s="59">
        <f>+IF(K156&lt;=$I$7,0,IF(K156&lt;=$J$7,I156,0))</f>
        <v>0</v>
      </c>
      <c r="N156" s="59">
        <f>+IF(K156&lt;=$J$7,0,IF(K156&gt;=$L$7,0,IF(K156&gt;=$J$7,H156)))</f>
        <v>0</v>
      </c>
      <c r="O156" s="60">
        <f>+IF(K156&gt;=$L$7,I156,0)</f>
        <v>809900</v>
      </c>
      <c r="P156"/>
      <c r="Q156"/>
      <c r="R156"/>
      <c r="S156"/>
    </row>
    <row r="157" spans="1:19" s="12" customFormat="1" ht="22.5" customHeight="1">
      <c r="A157" s="19">
        <v>42275</v>
      </c>
      <c r="B157" s="23" t="s">
        <v>528</v>
      </c>
      <c r="C157" s="23" t="s">
        <v>664</v>
      </c>
      <c r="D157" s="38" t="s">
        <v>529</v>
      </c>
      <c r="E157" s="37" t="s">
        <v>811</v>
      </c>
      <c r="F157" s="8">
        <v>272999.96</v>
      </c>
      <c r="G157" s="8"/>
      <c r="H157" s="8"/>
      <c r="I157" s="42">
        <f>SUM(F157:H157)</f>
        <v>272999.96</v>
      </c>
      <c r="J157" s="19">
        <v>42926</v>
      </c>
      <c r="K157" s="58">
        <v>173</v>
      </c>
      <c r="L157" s="59">
        <f>+IF(K157&lt;=$I$7,I157,0)</f>
        <v>0</v>
      </c>
      <c r="M157" s="59">
        <f>+IF(K157&lt;=$I$7,0,IF(K157&lt;=$J$7,I157,0))</f>
        <v>0</v>
      </c>
      <c r="N157" s="59">
        <f>+IF(K157&lt;=$J$7,0,IF(K157&gt;=$L$7,0,IF(K157&gt;=$J$7,H157)))</f>
        <v>0</v>
      </c>
      <c r="O157" s="60">
        <f>+IF(K157&gt;=$L$7,I157,0)</f>
        <v>272999.96</v>
      </c>
      <c r="P157"/>
      <c r="Q157"/>
      <c r="R157"/>
      <c r="S157"/>
    </row>
    <row r="158" spans="1:19" s="12" customFormat="1" ht="22.5" customHeight="1">
      <c r="A158" s="19">
        <v>43088</v>
      </c>
      <c r="B158" s="23" t="s">
        <v>694</v>
      </c>
      <c r="C158" s="23" t="s">
        <v>664</v>
      </c>
      <c r="D158" s="38" t="s">
        <v>695</v>
      </c>
      <c r="E158" s="37" t="s">
        <v>811</v>
      </c>
      <c r="F158" s="8">
        <v>112651.45</v>
      </c>
      <c r="G158" s="8"/>
      <c r="H158" s="8"/>
      <c r="I158" s="42">
        <f>SUM(F158:H158)</f>
        <v>112651.45</v>
      </c>
      <c r="J158" s="19">
        <v>42989</v>
      </c>
      <c r="K158" s="58">
        <v>174</v>
      </c>
      <c r="L158" s="59">
        <f>+IF(K158&lt;=$I$7,I158,0)</f>
        <v>0</v>
      </c>
      <c r="M158" s="59">
        <f>+IF(K158&lt;=$I$7,0,IF(K158&lt;=$J$7,I158,0))</f>
        <v>0</v>
      </c>
      <c r="N158" s="59">
        <f>+IF(K158&lt;=$J$7,0,IF(K158&gt;=$L$7,0,IF(K158&gt;=$J$7,H158)))</f>
        <v>0</v>
      </c>
      <c r="O158" s="60">
        <f>+IF(K158&gt;=$L$7,I158,0)</f>
        <v>112651.45</v>
      </c>
      <c r="P158"/>
      <c r="Q158"/>
      <c r="R158"/>
      <c r="S158"/>
    </row>
    <row r="159" spans="1:19" s="12" customFormat="1" ht="22.5" customHeight="1">
      <c r="A159" s="19">
        <v>43122</v>
      </c>
      <c r="B159" s="23" t="s">
        <v>694</v>
      </c>
      <c r="C159" s="23" t="s">
        <v>664</v>
      </c>
      <c r="D159" s="38" t="s">
        <v>755</v>
      </c>
      <c r="E159" s="37" t="s">
        <v>811</v>
      </c>
      <c r="F159" s="8">
        <v>24600.05</v>
      </c>
      <c r="G159" s="8"/>
      <c r="H159" s="8"/>
      <c r="I159" s="42">
        <f>SUM(F159:H159)</f>
        <v>24600.05</v>
      </c>
      <c r="J159" s="19">
        <v>43011</v>
      </c>
      <c r="K159" s="58">
        <v>175</v>
      </c>
      <c r="L159" s="59">
        <f>+IF(K159&lt;=$I$7,I159,0)</f>
        <v>0</v>
      </c>
      <c r="M159" s="59">
        <f>+IF(K159&lt;=$I$7,0,IF(K159&lt;=$J$7,I159,0))</f>
        <v>0</v>
      </c>
      <c r="N159" s="59">
        <f>+IF(K159&lt;=$J$7,0,IF(K159&gt;=$L$7,0,IF(K159&gt;=$J$7,H159)))</f>
        <v>0</v>
      </c>
      <c r="O159" s="60">
        <f>+IF(K159&gt;=$L$7,I159,0)</f>
        <v>24600.05</v>
      </c>
      <c r="P159"/>
      <c r="Q159"/>
      <c r="R159"/>
      <c r="S159"/>
    </row>
    <row r="160" spans="1:19" s="12" customFormat="1" ht="22.5" customHeight="1">
      <c r="A160" s="19" t="s">
        <v>387</v>
      </c>
      <c r="B160" s="23" t="s">
        <v>153</v>
      </c>
      <c r="C160" s="23" t="s">
        <v>662</v>
      </c>
      <c r="D160" s="38" t="s">
        <v>268</v>
      </c>
      <c r="E160" s="37" t="s">
        <v>810</v>
      </c>
      <c r="F160" s="8">
        <v>46416.57</v>
      </c>
      <c r="G160" s="8"/>
      <c r="H160" s="8"/>
      <c r="I160" s="42">
        <f>SUM(F160:H160)</f>
        <v>46416.57</v>
      </c>
      <c r="J160" s="19" t="s">
        <v>347</v>
      </c>
      <c r="K160" s="58">
        <v>364</v>
      </c>
      <c r="L160" s="59">
        <f>+IF(K160&lt;=$I$7,I160,0)</f>
        <v>0</v>
      </c>
      <c r="M160" s="59">
        <f>+IF(K160&lt;=$I$7,0,IF(K160&lt;=$J$7,I160,0))</f>
        <v>0</v>
      </c>
      <c r="N160" s="59">
        <f>+IF(K160&lt;=$J$7,0,IF(K160&gt;=$L$7,0,IF(K160&gt;=$J$7,H160)))</f>
        <v>0</v>
      </c>
      <c r="O160" s="60">
        <f>+IF(K160&gt;=$L$7,I160,0)</f>
        <v>46416.57</v>
      </c>
      <c r="P160"/>
      <c r="Q160"/>
      <c r="R160"/>
      <c r="S160"/>
    </row>
    <row r="161" spans="1:19" s="12" customFormat="1" ht="22.5" customHeight="1">
      <c r="A161" s="19">
        <v>40884</v>
      </c>
      <c r="B161" s="23" t="s">
        <v>110</v>
      </c>
      <c r="C161" s="23" t="s">
        <v>662</v>
      </c>
      <c r="D161" s="38" t="s">
        <v>111</v>
      </c>
      <c r="E161" s="37" t="s">
        <v>810</v>
      </c>
      <c r="F161" s="8">
        <v>54733.44</v>
      </c>
      <c r="G161" s="8"/>
      <c r="H161" s="8"/>
      <c r="I161" s="42">
        <f>SUM(F161:H161)</f>
        <v>54733.44</v>
      </c>
      <c r="J161" s="19" t="s">
        <v>374</v>
      </c>
      <c r="K161" s="58">
        <v>403</v>
      </c>
      <c r="L161" s="59">
        <f>+IF(K161&lt;=$I$7,I161,0)</f>
        <v>0</v>
      </c>
      <c r="M161" s="59">
        <f>+IF(K161&lt;=$I$7,0,IF(K161&lt;=$J$7,I161,0))</f>
        <v>0</v>
      </c>
      <c r="N161" s="59">
        <f>+IF(K161&lt;=$J$7,0,IF(K161&gt;=$L$7,0,IF(K161&gt;=$J$7,H161)))</f>
        <v>0</v>
      </c>
      <c r="O161" s="60">
        <f>+IF(K161&gt;=$L$7,I161,0)</f>
        <v>54733.44</v>
      </c>
      <c r="P161"/>
      <c r="Q161"/>
      <c r="R161"/>
      <c r="S161"/>
    </row>
    <row r="162" spans="1:19" s="12" customFormat="1" ht="22.5" customHeight="1">
      <c r="A162" s="19" t="s">
        <v>334</v>
      </c>
      <c r="B162" s="23" t="s">
        <v>48</v>
      </c>
      <c r="C162" s="23" t="s">
        <v>629</v>
      </c>
      <c r="D162" s="37" t="s">
        <v>275</v>
      </c>
      <c r="E162" s="37" t="s">
        <v>812</v>
      </c>
      <c r="F162" s="8">
        <v>33900</v>
      </c>
      <c r="G162" s="8"/>
      <c r="H162" s="8"/>
      <c r="I162" s="42">
        <f>SUM(F162:H162)</f>
        <v>33900</v>
      </c>
      <c r="J162" s="19" t="s">
        <v>352</v>
      </c>
      <c r="K162" s="58">
        <v>372</v>
      </c>
      <c r="L162" s="59">
        <f>+IF(K162&lt;=$I$7,I162,0)</f>
        <v>0</v>
      </c>
      <c r="M162" s="59">
        <f>+IF(K162&lt;=$I$7,0,IF(K162&lt;=$J$7,I162,0))</f>
        <v>0</v>
      </c>
      <c r="N162" s="59">
        <f>+IF(K162&lt;=$J$7,0,IF(K162&gt;=$L$7,0,IF(K162&gt;=$J$7,H162)))</f>
        <v>0</v>
      </c>
      <c r="O162" s="60">
        <f>+IF(K162&gt;=$L$7,I162,0)</f>
        <v>33900</v>
      </c>
      <c r="P162"/>
      <c r="Q162"/>
      <c r="R162"/>
      <c r="S162"/>
    </row>
    <row r="163" spans="1:19" s="12" customFormat="1" ht="22.5" customHeight="1">
      <c r="A163" s="19" t="s">
        <v>334</v>
      </c>
      <c r="B163" s="23" t="s">
        <v>48</v>
      </c>
      <c r="C163" s="23" t="s">
        <v>629</v>
      </c>
      <c r="D163" s="37" t="s">
        <v>277</v>
      </c>
      <c r="E163" s="37" t="s">
        <v>812</v>
      </c>
      <c r="F163" s="8">
        <v>35425</v>
      </c>
      <c r="G163" s="8"/>
      <c r="H163" s="8"/>
      <c r="I163" s="42">
        <f>SUM(F163:H163)</f>
        <v>35425</v>
      </c>
      <c r="J163" s="19" t="s">
        <v>339</v>
      </c>
      <c r="K163" s="58">
        <v>373</v>
      </c>
      <c r="L163" s="59">
        <f>+IF(K163&lt;=$I$7,I163,0)</f>
        <v>0</v>
      </c>
      <c r="M163" s="59">
        <f>+IF(K163&lt;=$I$7,0,IF(K163&lt;=$J$7,I163,0))</f>
        <v>0</v>
      </c>
      <c r="N163" s="59">
        <f>+IF(K163&lt;=$J$7,0,IF(K163&gt;=$L$7,0,IF(K163&gt;=$J$7,H163)))</f>
        <v>0</v>
      </c>
      <c r="O163" s="60">
        <f>+IF(K163&gt;=$L$7,I163,0)</f>
        <v>35425</v>
      </c>
      <c r="P163"/>
      <c r="Q163"/>
      <c r="R163"/>
      <c r="S163"/>
    </row>
    <row r="164" spans="1:19" s="12" customFormat="1" ht="22.5" customHeight="1">
      <c r="A164" s="19" t="s">
        <v>392</v>
      </c>
      <c r="B164" s="23" t="s">
        <v>48</v>
      </c>
      <c r="C164" s="23" t="s">
        <v>629</v>
      </c>
      <c r="D164" s="37" t="s">
        <v>276</v>
      </c>
      <c r="E164" s="37" t="s">
        <v>812</v>
      </c>
      <c r="F164" s="8">
        <v>30240</v>
      </c>
      <c r="G164" s="8"/>
      <c r="H164" s="8"/>
      <c r="I164" s="42">
        <f>SUM(F164:H164)</f>
        <v>30240</v>
      </c>
      <c r="J164" s="19" t="s">
        <v>340</v>
      </c>
      <c r="K164" s="58">
        <v>374</v>
      </c>
      <c r="L164" s="59">
        <f>+IF(K164&lt;=$I$7,I164,0)</f>
        <v>0</v>
      </c>
      <c r="M164" s="59">
        <f>+IF(K164&lt;=$I$7,0,IF(K164&lt;=$J$7,I164,0))</f>
        <v>0</v>
      </c>
      <c r="N164" s="59">
        <f>+IF(K164&lt;=$J$7,0,IF(K164&gt;=$L$7,0,IF(K164&gt;=$J$7,H164)))</f>
        <v>0</v>
      </c>
      <c r="O164" s="60">
        <f>+IF(K164&gt;=$L$7,I164,0)</f>
        <v>30240</v>
      </c>
      <c r="P164"/>
      <c r="Q164"/>
      <c r="R164"/>
      <c r="S164"/>
    </row>
    <row r="165" spans="1:19" s="12" customFormat="1" ht="22.5" customHeight="1">
      <c r="A165" s="19" t="s">
        <v>393</v>
      </c>
      <c r="B165" s="23" t="s">
        <v>48</v>
      </c>
      <c r="C165" s="23" t="s">
        <v>629</v>
      </c>
      <c r="D165" s="37" t="s">
        <v>274</v>
      </c>
      <c r="E165" s="37" t="s">
        <v>812</v>
      </c>
      <c r="F165" s="8">
        <v>20740</v>
      </c>
      <c r="G165" s="8"/>
      <c r="H165" s="8"/>
      <c r="I165" s="42">
        <f>SUM(F165:H165)</f>
        <v>20740</v>
      </c>
      <c r="J165" s="19" t="s">
        <v>341</v>
      </c>
      <c r="K165" s="58">
        <v>375</v>
      </c>
      <c r="L165" s="59">
        <f>+IF(K165&lt;=$I$7,I165,0)</f>
        <v>0</v>
      </c>
      <c r="M165" s="59">
        <f>+IF(K165&lt;=$I$7,0,IF(K165&lt;=$J$7,I165,0))</f>
        <v>0</v>
      </c>
      <c r="N165" s="59">
        <f>+IF(K165&lt;=$J$7,0,IF(K165&gt;=$L$7,0,IF(K165&gt;=$J$7,H165)))</f>
        <v>0</v>
      </c>
      <c r="O165" s="60">
        <f>+IF(K165&gt;=$L$7,I165,0)</f>
        <v>20740</v>
      </c>
      <c r="P165"/>
      <c r="Q165"/>
      <c r="R165"/>
      <c r="S165"/>
    </row>
    <row r="166" spans="1:19" s="12" customFormat="1" ht="22.5" customHeight="1">
      <c r="A166" s="19" t="s">
        <v>393</v>
      </c>
      <c r="B166" s="23" t="s">
        <v>48</v>
      </c>
      <c r="C166" s="23" t="s">
        <v>629</v>
      </c>
      <c r="D166" s="37" t="s">
        <v>273</v>
      </c>
      <c r="E166" s="37" t="s">
        <v>812</v>
      </c>
      <c r="F166" s="8">
        <v>9480</v>
      </c>
      <c r="G166" s="8"/>
      <c r="H166" s="8"/>
      <c r="I166" s="42">
        <f>SUM(F166:H166)</f>
        <v>9480</v>
      </c>
      <c r="J166" s="19" t="s">
        <v>342</v>
      </c>
      <c r="K166" s="58">
        <v>376</v>
      </c>
      <c r="L166" s="59">
        <f>+IF(K166&lt;=$I$7,I166,0)</f>
        <v>0</v>
      </c>
      <c r="M166" s="59">
        <f>+IF(K166&lt;=$I$7,0,IF(K166&lt;=$J$7,I166,0))</f>
        <v>0</v>
      </c>
      <c r="N166" s="59">
        <f>+IF(K166&lt;=$J$7,0,IF(K166&gt;=$L$7,0,IF(K166&gt;=$J$7,H166)))</f>
        <v>0</v>
      </c>
      <c r="O166" s="60">
        <f>+IF(K166&gt;=$L$7,I166,0)</f>
        <v>9480</v>
      </c>
      <c r="P166"/>
      <c r="Q166"/>
      <c r="R166"/>
      <c r="S166"/>
    </row>
    <row r="167" spans="1:19" s="12" customFormat="1" ht="22.5" customHeight="1">
      <c r="A167" s="19" t="s">
        <v>393</v>
      </c>
      <c r="B167" s="23" t="s">
        <v>48</v>
      </c>
      <c r="C167" s="23" t="s">
        <v>629</v>
      </c>
      <c r="D167" s="37" t="s">
        <v>272</v>
      </c>
      <c r="E167" s="37" t="s">
        <v>812</v>
      </c>
      <c r="F167" s="8">
        <v>19100</v>
      </c>
      <c r="G167" s="8"/>
      <c r="H167" s="8"/>
      <c r="I167" s="42">
        <f>SUM(F167:H167)</f>
        <v>19100</v>
      </c>
      <c r="J167" s="19" t="s">
        <v>343</v>
      </c>
      <c r="K167" s="58">
        <v>377</v>
      </c>
      <c r="L167" s="59">
        <f>+IF(K167&lt;=$I$7,I167,0)</f>
        <v>0</v>
      </c>
      <c r="M167" s="59">
        <f>+IF(K167&lt;=$I$7,0,IF(K167&lt;=$J$7,I167,0))</f>
        <v>0</v>
      </c>
      <c r="N167" s="59">
        <f>+IF(K167&lt;=$J$7,0,IF(K167&gt;=$L$7,0,IF(K167&gt;=$J$7,H167)))</f>
        <v>0</v>
      </c>
      <c r="O167" s="60">
        <f>+IF(K167&gt;=$L$7,I167,0)</f>
        <v>19100</v>
      </c>
      <c r="P167"/>
      <c r="Q167"/>
      <c r="R167"/>
      <c r="S167"/>
    </row>
    <row r="168" spans="1:19" s="12" customFormat="1" ht="22.5" customHeight="1">
      <c r="A168" s="19" t="s">
        <v>393</v>
      </c>
      <c r="B168" s="23" t="s">
        <v>48</v>
      </c>
      <c r="C168" s="23" t="s">
        <v>629</v>
      </c>
      <c r="D168" s="37" t="s">
        <v>271</v>
      </c>
      <c r="E168" s="37" t="s">
        <v>812</v>
      </c>
      <c r="F168" s="8">
        <v>9440.8</v>
      </c>
      <c r="G168" s="8"/>
      <c r="H168" s="8"/>
      <c r="I168" s="42">
        <f>SUM(F168:H168)</f>
        <v>9440.8</v>
      </c>
      <c r="J168" s="19" t="s">
        <v>344</v>
      </c>
      <c r="K168" s="58">
        <v>378</v>
      </c>
      <c r="L168" s="59">
        <f>+IF(K168&lt;=$I$7,I168,0)</f>
        <v>0</v>
      </c>
      <c r="M168" s="59">
        <f>+IF(K168&lt;=$I$7,0,IF(K168&lt;=$J$7,I168,0))</f>
        <v>0</v>
      </c>
      <c r="N168" s="59">
        <f>+IF(K168&lt;=$J$7,0,IF(K168&gt;=$L$7,0,IF(K168&gt;=$J$7,H168)))</f>
        <v>0</v>
      </c>
      <c r="O168" s="60">
        <f>+IF(K168&gt;=$L$7,I168,0)</f>
        <v>9440.8</v>
      </c>
      <c r="P168"/>
      <c r="Q168"/>
      <c r="R168"/>
      <c r="S168"/>
    </row>
    <row r="169" spans="1:19" s="12" customFormat="1" ht="22.5" customHeight="1">
      <c r="A169" s="19" t="s">
        <v>393</v>
      </c>
      <c r="B169" s="23" t="s">
        <v>48</v>
      </c>
      <c r="C169" s="23" t="s">
        <v>629</v>
      </c>
      <c r="D169" s="37" t="s">
        <v>270</v>
      </c>
      <c r="E169" s="37" t="s">
        <v>812</v>
      </c>
      <c r="F169" s="8">
        <v>20100</v>
      </c>
      <c r="G169" s="8"/>
      <c r="H169" s="8"/>
      <c r="I169" s="42">
        <f>SUM(F169:H169)</f>
        <v>20100</v>
      </c>
      <c r="J169" s="19" t="s">
        <v>345</v>
      </c>
      <c r="K169" s="58">
        <v>379</v>
      </c>
      <c r="L169" s="59">
        <f>+IF(K169&lt;=$I$7,I169,0)</f>
        <v>0</v>
      </c>
      <c r="M169" s="59">
        <f>+IF(K169&lt;=$I$7,0,IF(K169&lt;=$J$7,I169,0))</f>
        <v>0</v>
      </c>
      <c r="N169" s="59">
        <f>+IF(K169&lt;=$J$7,0,IF(K169&gt;=$L$7,0,IF(K169&gt;=$J$7,H169)))</f>
        <v>0</v>
      </c>
      <c r="O169" s="60">
        <f>+IF(K169&gt;=$L$7,I169,0)</f>
        <v>20100</v>
      </c>
      <c r="P169"/>
      <c r="Q169"/>
      <c r="R169"/>
      <c r="S169"/>
    </row>
    <row r="170" spans="1:19" s="12" customFormat="1" ht="22.5" customHeight="1">
      <c r="A170" s="19" t="s">
        <v>393</v>
      </c>
      <c r="B170" s="23" t="s">
        <v>48</v>
      </c>
      <c r="C170" s="23" t="s">
        <v>629</v>
      </c>
      <c r="D170" s="37" t="s">
        <v>269</v>
      </c>
      <c r="E170" s="37" t="s">
        <v>812</v>
      </c>
      <c r="F170" s="8">
        <v>9499.62</v>
      </c>
      <c r="G170" s="8"/>
      <c r="H170" s="8"/>
      <c r="I170" s="42">
        <f>SUM(F170:H170)</f>
        <v>9499.62</v>
      </c>
      <c r="J170" s="19" t="s">
        <v>354</v>
      </c>
      <c r="K170" s="58">
        <v>380</v>
      </c>
      <c r="L170" s="59">
        <f>+IF(K170&lt;=$I$7,I170,0)</f>
        <v>0</v>
      </c>
      <c r="M170" s="59">
        <f>+IF(K170&lt;=$I$7,0,IF(K170&lt;=$J$7,I170,0))</f>
        <v>0</v>
      </c>
      <c r="N170" s="59">
        <f>+IF(K170&lt;=$J$7,0,IF(K170&gt;=$L$7,0,IF(K170&gt;=$J$7,H170)))</f>
        <v>0</v>
      </c>
      <c r="O170" s="60">
        <f>+IF(K170&gt;=$L$7,I170,0)</f>
        <v>9499.62</v>
      </c>
      <c r="P170"/>
      <c r="Q170"/>
      <c r="R170"/>
      <c r="S170"/>
    </row>
    <row r="171" spans="1:19" s="12" customFormat="1" ht="22.5" customHeight="1">
      <c r="A171" s="19">
        <v>42941</v>
      </c>
      <c r="B171" s="23" t="s">
        <v>573</v>
      </c>
      <c r="C171" s="23" t="s">
        <v>622</v>
      </c>
      <c r="D171" s="37" t="s">
        <v>574</v>
      </c>
      <c r="E171" s="37" t="s">
        <v>813</v>
      </c>
      <c r="F171" s="8">
        <v>6608</v>
      </c>
      <c r="G171" s="8"/>
      <c r="H171" s="8"/>
      <c r="I171" s="42">
        <f>SUM(F171:H171)</f>
        <v>6608</v>
      </c>
      <c r="J171" s="19">
        <v>42907</v>
      </c>
      <c r="K171" s="58">
        <v>233</v>
      </c>
      <c r="L171" s="59">
        <f>+IF(K171&lt;=$I$7,I171,0)</f>
        <v>0</v>
      </c>
      <c r="M171" s="59">
        <f>+IF(K171&lt;=$I$7,0,IF(K171&lt;=$J$7,I171,0))</f>
        <v>0</v>
      </c>
      <c r="N171" s="59">
        <f>+IF(K171&lt;=$J$7,0,IF(K171&gt;=$L$7,0,IF(K171&gt;=$J$7,H171)))</f>
        <v>0</v>
      </c>
      <c r="O171" s="60">
        <f>+IF(K171&gt;=$L$7,I171,0)</f>
        <v>6608</v>
      </c>
      <c r="P171"/>
      <c r="Q171"/>
      <c r="R171"/>
      <c r="S171"/>
    </row>
    <row r="172" spans="1:19" s="12" customFormat="1" ht="22.5" customHeight="1">
      <c r="A172" s="19" t="s">
        <v>362</v>
      </c>
      <c r="B172" s="23" t="s">
        <v>301</v>
      </c>
      <c r="C172" s="23" t="s">
        <v>622</v>
      </c>
      <c r="D172" s="38" t="s">
        <v>302</v>
      </c>
      <c r="E172" s="37" t="s">
        <v>813</v>
      </c>
      <c r="F172" s="8">
        <v>397477.85</v>
      </c>
      <c r="G172" s="8"/>
      <c r="H172" s="8"/>
      <c r="I172" s="42">
        <f>SUM(F172:H172)</f>
        <v>397477.85</v>
      </c>
      <c r="J172" s="19" t="s">
        <v>322</v>
      </c>
      <c r="K172" s="58">
        <v>370</v>
      </c>
      <c r="L172" s="59">
        <f>+IF(K172&lt;=$I$7,I172,0)</f>
        <v>0</v>
      </c>
      <c r="M172" s="59">
        <f>+IF(K172&lt;=$I$7,0,IF(K172&lt;=$J$7,I172,0))</f>
        <v>0</v>
      </c>
      <c r="N172" s="59">
        <f>+IF(K172&lt;=$J$7,0,IF(K172&gt;=$L$7,0,IF(K172&gt;=$J$7,H172)))</f>
        <v>0</v>
      </c>
      <c r="O172" s="60">
        <f>+IF(K172&gt;=$L$7,I172,0)</f>
        <v>397477.85</v>
      </c>
      <c r="P172"/>
      <c r="Q172"/>
      <c r="R172"/>
      <c r="S172"/>
    </row>
    <row r="173" spans="1:19" s="12" customFormat="1" ht="22.5" customHeight="1">
      <c r="A173" s="19" t="s">
        <v>390</v>
      </c>
      <c r="B173" s="23" t="s">
        <v>301</v>
      </c>
      <c r="C173" s="23" t="s">
        <v>622</v>
      </c>
      <c r="D173" s="38" t="s">
        <v>389</v>
      </c>
      <c r="E173" s="37" t="s">
        <v>813</v>
      </c>
      <c r="F173" s="8">
        <v>161792.4</v>
      </c>
      <c r="G173" s="8"/>
      <c r="H173" s="8"/>
      <c r="I173" s="42">
        <f>SUM(F173:H173)</f>
        <v>161792.4</v>
      </c>
      <c r="J173" s="19" t="s">
        <v>351</v>
      </c>
      <c r="K173" s="58">
        <v>371</v>
      </c>
      <c r="L173" s="59">
        <f>+IF(K173&lt;=$I$7,I173,0)</f>
        <v>0</v>
      </c>
      <c r="M173" s="59">
        <f>+IF(K173&lt;=$I$7,0,IF(K173&lt;=$J$7,I173,0))</f>
        <v>0</v>
      </c>
      <c r="N173" s="59">
        <f>+IF(K173&lt;=$J$7,0,IF(K173&gt;=$L$7,0,IF(K173&gt;=$J$7,H173)))</f>
        <v>0</v>
      </c>
      <c r="O173" s="60">
        <f>+IF(K173&gt;=$L$7,I173,0)</f>
        <v>161792.4</v>
      </c>
      <c r="P173"/>
      <c r="Q173"/>
      <c r="R173"/>
      <c r="S173"/>
    </row>
    <row r="174" spans="1:19" s="12" customFormat="1" ht="22.5" customHeight="1">
      <c r="A174" s="19">
        <v>42109</v>
      </c>
      <c r="B174" s="23" t="s">
        <v>7</v>
      </c>
      <c r="C174" s="23" t="s">
        <v>622</v>
      </c>
      <c r="D174" s="38" t="s">
        <v>21</v>
      </c>
      <c r="E174" s="37" t="s">
        <v>813</v>
      </c>
      <c r="F174" s="8">
        <v>439951.2</v>
      </c>
      <c r="G174" s="8"/>
      <c r="H174" s="8"/>
      <c r="I174" s="42">
        <f>SUM(F174:H174)</f>
        <v>439951.2</v>
      </c>
      <c r="J174" s="19">
        <v>42192</v>
      </c>
      <c r="K174" s="58">
        <v>593</v>
      </c>
      <c r="L174" s="59">
        <f>+IF(K174&lt;=$I$7,I174,0)</f>
        <v>0</v>
      </c>
      <c r="M174" s="59">
        <f>+IF(K174&lt;=$I$7,0,IF(K174&lt;=$J$7,I174,0))</f>
        <v>0</v>
      </c>
      <c r="N174" s="59">
        <f>+IF(K174&lt;=$J$7,0,IF(K174&gt;=$L$7,0,IF(K174&gt;=$J$7,H174)))</f>
        <v>0</v>
      </c>
      <c r="O174" s="60">
        <f>+IF(K174&gt;=$L$7,I174,0)</f>
        <v>439951.2</v>
      </c>
      <c r="P174"/>
      <c r="Q174"/>
      <c r="R174"/>
      <c r="S174"/>
    </row>
    <row r="175" spans="1:19" s="12" customFormat="1" ht="22.5" customHeight="1">
      <c r="A175" s="19" t="s">
        <v>330</v>
      </c>
      <c r="B175" s="23" t="s">
        <v>63</v>
      </c>
      <c r="C175" s="23" t="s">
        <v>648</v>
      </c>
      <c r="D175" s="37" t="s">
        <v>14</v>
      </c>
      <c r="E175" s="37" t="s">
        <v>813</v>
      </c>
      <c r="F175" s="8">
        <v>604627.28</v>
      </c>
      <c r="G175" s="8"/>
      <c r="H175" s="8"/>
      <c r="I175" s="42">
        <f>SUM(F175:H175)</f>
        <v>604627.28</v>
      </c>
      <c r="J175" s="19">
        <v>43027</v>
      </c>
      <c r="K175" s="58">
        <v>294</v>
      </c>
      <c r="L175" s="59">
        <f>+IF(K175&lt;=$I$7,I175,0)</f>
        <v>0</v>
      </c>
      <c r="M175" s="59">
        <f>+IF(K175&lt;=$I$7,0,IF(K175&lt;=$J$7,I175,0))</f>
        <v>0</v>
      </c>
      <c r="N175" s="59">
        <f>+IF(K175&lt;=$J$7,0,IF(K175&gt;=$L$7,0,IF(K175&gt;=$J$7,H175)))</f>
        <v>0</v>
      </c>
      <c r="O175" s="60">
        <f>+IF(K175&gt;=$L$7,I175,0)</f>
        <v>604627.28</v>
      </c>
      <c r="P175"/>
      <c r="Q175"/>
      <c r="R175"/>
      <c r="S175"/>
    </row>
    <row r="176" spans="1:19" s="12" customFormat="1" ht="22.5" customHeight="1">
      <c r="A176" s="19">
        <v>42857</v>
      </c>
      <c r="B176" s="23" t="s">
        <v>537</v>
      </c>
      <c r="C176" s="23" t="s">
        <v>624</v>
      </c>
      <c r="D176" s="38" t="s">
        <v>538</v>
      </c>
      <c r="E176" s="37" t="s">
        <v>794</v>
      </c>
      <c r="F176" s="8">
        <v>1770</v>
      </c>
      <c r="G176" s="8"/>
      <c r="H176" s="8"/>
      <c r="I176" s="42">
        <f>SUM(F176:H176)</f>
        <v>1770</v>
      </c>
      <c r="J176" s="19">
        <v>42913</v>
      </c>
      <c r="K176" s="58">
        <v>113</v>
      </c>
      <c r="L176" s="59">
        <f>+IF(K176&lt;=$I$7,I176,0)</f>
        <v>0</v>
      </c>
      <c r="M176" s="59">
        <f>+IF(K176&lt;=$I$7,0,IF(K176&lt;=$J$7,I176,0))</f>
        <v>0</v>
      </c>
      <c r="N176" s="59">
        <f>+IF(K176&lt;=$J$7,0,IF(K176&gt;=$L$7,0,IF(K176&gt;=$J$7,H176)))</f>
        <v>0</v>
      </c>
      <c r="O176" s="60">
        <f>+IF(K176&gt;=$L$7,I176,0)</f>
        <v>1770</v>
      </c>
      <c r="P176"/>
      <c r="Q176"/>
      <c r="R176"/>
      <c r="S176"/>
    </row>
    <row r="177" spans="1:19" s="12" customFormat="1" ht="22.5" customHeight="1">
      <c r="A177" s="19">
        <v>42857</v>
      </c>
      <c r="B177" s="23" t="s">
        <v>537</v>
      </c>
      <c r="C177" s="23" t="s">
        <v>624</v>
      </c>
      <c r="D177" s="38" t="s">
        <v>539</v>
      </c>
      <c r="E177" s="37" t="s">
        <v>794</v>
      </c>
      <c r="F177" s="8">
        <v>1770</v>
      </c>
      <c r="G177" s="8"/>
      <c r="H177" s="8"/>
      <c r="I177" s="43">
        <f>SUM(F177:H177)</f>
        <v>1770</v>
      </c>
      <c r="J177" s="19">
        <v>42896</v>
      </c>
      <c r="K177" s="58">
        <v>114</v>
      </c>
      <c r="L177" s="59">
        <f>+IF(K177&lt;=$I$7,I177,0)</f>
        <v>0</v>
      </c>
      <c r="M177" s="59">
        <f>+IF(K177&lt;=$I$7,0,IF(K177&lt;=$J$7,I177,0))</f>
        <v>0</v>
      </c>
      <c r="N177" s="59">
        <f>+IF(K177&lt;=$J$7,0,IF(K177&gt;=$L$7,0,IF(K177&gt;=$J$7,H177)))</f>
        <v>0</v>
      </c>
      <c r="O177" s="60">
        <f>+IF(K177&gt;=$L$7,I177,0)</f>
        <v>1770</v>
      </c>
      <c r="P177"/>
      <c r="Q177"/>
      <c r="R177"/>
      <c r="S177"/>
    </row>
    <row r="178" spans="1:19" s="12" customFormat="1" ht="22.5" customHeight="1">
      <c r="A178" s="19">
        <v>42857</v>
      </c>
      <c r="B178" s="23" t="s">
        <v>537</v>
      </c>
      <c r="C178" s="23" t="s">
        <v>624</v>
      </c>
      <c r="D178" s="38" t="s">
        <v>540</v>
      </c>
      <c r="E178" s="37" t="s">
        <v>794</v>
      </c>
      <c r="F178" s="8">
        <v>4401</v>
      </c>
      <c r="G178" s="8"/>
      <c r="H178" s="8"/>
      <c r="I178" s="43">
        <f>SUM(F178:H178)</f>
        <v>4401</v>
      </c>
      <c r="J178" s="19">
        <v>42926</v>
      </c>
      <c r="K178" s="58">
        <v>115</v>
      </c>
      <c r="L178" s="59">
        <f>+IF(K178&lt;=$I$7,I178,0)</f>
        <v>0</v>
      </c>
      <c r="M178" s="59">
        <f>+IF(K178&lt;=$I$7,0,IF(K178&lt;=$J$7,I178,0))</f>
        <v>0</v>
      </c>
      <c r="N178" s="59">
        <f>+IF(K178&lt;=$J$7,0,IF(K178&gt;=$L$7,0,IF(K178&gt;=$J$7,H178)))</f>
        <v>0</v>
      </c>
      <c r="O178" s="60">
        <f>+IF(K178&gt;=$L$7,I178,0)</f>
        <v>4401</v>
      </c>
      <c r="P178"/>
      <c r="Q178"/>
      <c r="R178"/>
      <c r="S178"/>
    </row>
    <row r="179" spans="1:19" s="6" customFormat="1" ht="22.5" customHeight="1">
      <c r="A179" s="19">
        <v>42857</v>
      </c>
      <c r="B179" s="23" t="s">
        <v>537</v>
      </c>
      <c r="C179" s="23" t="s">
        <v>624</v>
      </c>
      <c r="D179" s="38" t="s">
        <v>541</v>
      </c>
      <c r="E179" s="37" t="s">
        <v>794</v>
      </c>
      <c r="F179" s="8">
        <v>9145</v>
      </c>
      <c r="G179" s="8"/>
      <c r="H179" s="8"/>
      <c r="I179" s="43">
        <f>SUM(F179:H179)</f>
        <v>9145</v>
      </c>
      <c r="J179" s="19">
        <v>42936</v>
      </c>
      <c r="K179" s="58">
        <v>116</v>
      </c>
      <c r="L179" s="59">
        <f>+IF(K179&lt;=$I$7,I179,0)</f>
        <v>0</v>
      </c>
      <c r="M179" s="59">
        <f>+IF(K179&lt;=$I$7,0,IF(K179&lt;=$J$7,I179,0))</f>
        <v>0</v>
      </c>
      <c r="N179" s="59">
        <f>+IF(K179&lt;=$J$7,0,IF(K179&gt;=$L$7,0,IF(K179&gt;=$J$7,H179)))</f>
        <v>0</v>
      </c>
      <c r="O179" s="60">
        <f>+IF(K179&gt;=$L$7,I179,0)</f>
        <v>9145</v>
      </c>
      <c r="P179"/>
      <c r="Q179"/>
      <c r="R179"/>
      <c r="S179"/>
    </row>
    <row r="180" spans="1:19" s="6" customFormat="1" ht="22.5" customHeight="1">
      <c r="A180" s="19">
        <v>42857</v>
      </c>
      <c r="B180" s="23" t="s">
        <v>537</v>
      </c>
      <c r="C180" s="23" t="s">
        <v>624</v>
      </c>
      <c r="D180" s="38" t="s">
        <v>542</v>
      </c>
      <c r="E180" s="37" t="s">
        <v>794</v>
      </c>
      <c r="F180" s="8">
        <v>5664</v>
      </c>
      <c r="G180" s="8"/>
      <c r="H180" s="8"/>
      <c r="I180" s="43">
        <f>SUM(F180:H180)</f>
        <v>5664</v>
      </c>
      <c r="J180" s="19">
        <v>42948</v>
      </c>
      <c r="K180" s="58">
        <v>117</v>
      </c>
      <c r="L180" s="59">
        <f>+IF(K180&lt;=$I$7,I180,0)</f>
        <v>0</v>
      </c>
      <c r="M180" s="59">
        <f>+IF(K180&lt;=$I$7,0,IF(K180&lt;=$J$7,I180,0))</f>
        <v>0</v>
      </c>
      <c r="N180" s="59">
        <f>+IF(K180&lt;=$J$7,0,IF(K180&gt;=$L$7,0,IF(K180&gt;=$J$7,H180)))</f>
        <v>0</v>
      </c>
      <c r="O180" s="60">
        <f>+IF(K180&gt;=$L$7,I180,0)</f>
        <v>5664</v>
      </c>
      <c r="P180"/>
      <c r="Q180"/>
      <c r="R180"/>
      <c r="S180"/>
    </row>
    <row r="181" spans="1:19" s="6" customFormat="1" ht="22.5" customHeight="1">
      <c r="A181" s="19">
        <v>42857</v>
      </c>
      <c r="B181" s="23" t="s">
        <v>537</v>
      </c>
      <c r="C181" s="23" t="s">
        <v>624</v>
      </c>
      <c r="D181" s="38" t="s">
        <v>543</v>
      </c>
      <c r="E181" s="37" t="s">
        <v>794</v>
      </c>
      <c r="F181" s="8">
        <v>9735</v>
      </c>
      <c r="G181" s="8"/>
      <c r="H181" s="8"/>
      <c r="I181" s="43">
        <f>SUM(F181:H181)</f>
        <v>9735</v>
      </c>
      <c r="J181" s="19">
        <v>42979</v>
      </c>
      <c r="K181" s="58">
        <v>118</v>
      </c>
      <c r="L181" s="59">
        <f>+IF(K181&lt;=$I$7,I181,0)</f>
        <v>0</v>
      </c>
      <c r="M181" s="59">
        <f>+IF(K181&lt;=$I$7,0,IF(K181&lt;=$J$7,I181,0))</f>
        <v>0</v>
      </c>
      <c r="N181" s="59">
        <f>+IF(K181&lt;=$J$7,0,IF(K181&gt;=$L$7,0,IF(K181&gt;=$J$7,H181)))</f>
        <v>0</v>
      </c>
      <c r="O181" s="60">
        <f>+IF(K181&gt;=$L$7,I181,0)</f>
        <v>9735</v>
      </c>
      <c r="P181"/>
      <c r="Q181"/>
      <c r="R181"/>
      <c r="S181"/>
    </row>
    <row r="182" spans="1:19" s="12" customFormat="1" ht="22.5" customHeight="1">
      <c r="A182" s="19">
        <v>42552</v>
      </c>
      <c r="B182" s="23" t="s">
        <v>312</v>
      </c>
      <c r="C182" s="23" t="s">
        <v>624</v>
      </c>
      <c r="D182" s="38" t="s">
        <v>724</v>
      </c>
      <c r="E182" s="37" t="s">
        <v>794</v>
      </c>
      <c r="F182" s="8">
        <v>3680</v>
      </c>
      <c r="G182" s="8"/>
      <c r="H182" s="8"/>
      <c r="I182" s="40">
        <f>SUM(F182:H182)</f>
        <v>3680</v>
      </c>
      <c r="J182" s="19">
        <v>42857</v>
      </c>
      <c r="K182" s="58">
        <v>122</v>
      </c>
      <c r="L182" s="59">
        <f>+IF(K182&lt;=$I$7,I182,0)</f>
        <v>0</v>
      </c>
      <c r="M182" s="59">
        <f>+IF(K182&lt;=$I$7,0,IF(K182&lt;=$J$7,I182,0))</f>
        <v>0</v>
      </c>
      <c r="N182" s="59">
        <f>+IF(K182&lt;=$J$7,0,IF(K182&gt;=$L$7,0,IF(K182&gt;=$J$7,H182)))</f>
        <v>0</v>
      </c>
      <c r="O182" s="60">
        <f>+IF(K182&gt;=$L$7,I182,0)</f>
        <v>3680</v>
      </c>
      <c r="P182"/>
      <c r="Q182"/>
      <c r="R182"/>
      <c r="S182"/>
    </row>
    <row r="183" spans="1:19" s="12" customFormat="1" ht="22.5" customHeight="1">
      <c r="A183" s="21">
        <v>43101</v>
      </c>
      <c r="B183" s="23" t="s">
        <v>312</v>
      </c>
      <c r="C183" s="23" t="s">
        <v>624</v>
      </c>
      <c r="D183" s="41" t="s">
        <v>742</v>
      </c>
      <c r="E183" s="37" t="s">
        <v>794</v>
      </c>
      <c r="F183" s="8">
        <v>3680</v>
      </c>
      <c r="G183" s="8"/>
      <c r="H183" s="8"/>
      <c r="I183" s="42">
        <f>SUM(F183:H183)</f>
        <v>3680</v>
      </c>
      <c r="J183" s="19">
        <v>42857</v>
      </c>
      <c r="K183" s="58">
        <v>123</v>
      </c>
      <c r="L183" s="59">
        <f>+IF(K183&lt;=$I$7,I183,0)</f>
        <v>0</v>
      </c>
      <c r="M183" s="59">
        <f>+IF(K183&lt;=$I$7,0,IF(K183&lt;=$J$7,I183,0))</f>
        <v>0</v>
      </c>
      <c r="N183" s="59">
        <f>+IF(K183&lt;=$J$7,0,IF(K183&gt;=$L$7,0,IF(K183&gt;=$J$7,H183)))</f>
        <v>0</v>
      </c>
      <c r="O183" s="60">
        <f>+IF(K183&gt;=$L$7,I183,0)</f>
        <v>3680</v>
      </c>
      <c r="P183"/>
      <c r="Q183"/>
      <c r="R183"/>
      <c r="S183"/>
    </row>
    <row r="184" spans="1:19" s="12" customFormat="1" ht="22.5" customHeight="1">
      <c r="A184" s="19">
        <v>43101</v>
      </c>
      <c r="B184" s="23" t="s">
        <v>312</v>
      </c>
      <c r="C184" s="23" t="s">
        <v>624</v>
      </c>
      <c r="D184" s="38" t="s">
        <v>743</v>
      </c>
      <c r="E184" s="37" t="s">
        <v>794</v>
      </c>
      <c r="F184" s="8">
        <v>4709</v>
      </c>
      <c r="G184" s="8"/>
      <c r="H184" s="8"/>
      <c r="I184" s="43">
        <f>SUM(F184:H184)</f>
        <v>4709</v>
      </c>
      <c r="J184" s="19">
        <v>42857</v>
      </c>
      <c r="K184" s="58">
        <v>124</v>
      </c>
      <c r="L184" s="59">
        <f>+IF(K184&lt;=$I$7,I184,0)</f>
        <v>0</v>
      </c>
      <c r="M184" s="59">
        <f>+IF(K184&lt;=$I$7,0,IF(K184&lt;=$J$7,I184,0))</f>
        <v>0</v>
      </c>
      <c r="N184" s="59">
        <f>+IF(K184&lt;=$J$7,0,IF(K184&gt;=$L$7,0,IF(K184&gt;=$J$7,H184)))</f>
        <v>0</v>
      </c>
      <c r="O184" s="60">
        <f>+IF(K184&gt;=$L$7,I184,0)</f>
        <v>4709</v>
      </c>
      <c r="P184"/>
      <c r="Q184"/>
      <c r="R184"/>
      <c r="S184"/>
    </row>
    <row r="185" spans="1:19" s="12" customFormat="1" ht="22.5" customHeight="1">
      <c r="A185" s="19">
        <v>42395</v>
      </c>
      <c r="B185" s="23" t="s">
        <v>3</v>
      </c>
      <c r="C185" s="23" t="s">
        <v>624</v>
      </c>
      <c r="D185" s="37" t="s">
        <v>337</v>
      </c>
      <c r="E185" s="37" t="s">
        <v>794</v>
      </c>
      <c r="F185" s="8">
        <v>12449</v>
      </c>
      <c r="G185" s="8"/>
      <c r="H185" s="8"/>
      <c r="I185" s="43">
        <f>SUM(F185:H185)</f>
        <v>12449</v>
      </c>
      <c r="J185" s="19">
        <v>42979</v>
      </c>
      <c r="K185" s="58">
        <v>125</v>
      </c>
      <c r="L185" s="59">
        <f>+IF(K185&lt;=$I$7,I185,0)</f>
        <v>0</v>
      </c>
      <c r="M185" s="59">
        <f>+IF(K185&lt;=$I$7,0,IF(K185&lt;=$J$7,I185,0))</f>
        <v>0</v>
      </c>
      <c r="N185" s="59">
        <f>+IF(K185&lt;=$J$7,0,IF(K185&gt;=$L$7,0,IF(K185&gt;=$J$7,H185)))</f>
        <v>0</v>
      </c>
      <c r="O185" s="60">
        <f>+IF(K185&gt;=$L$7,I185,0)</f>
        <v>12449</v>
      </c>
      <c r="P185"/>
      <c r="Q185"/>
      <c r="R185"/>
      <c r="S185"/>
    </row>
    <row r="186" spans="1:19" s="12" customFormat="1" ht="22.5" customHeight="1">
      <c r="A186" s="21">
        <v>42424</v>
      </c>
      <c r="B186" s="23" t="s">
        <v>292</v>
      </c>
      <c r="C186" s="23" t="s">
        <v>624</v>
      </c>
      <c r="D186" s="37" t="s">
        <v>172</v>
      </c>
      <c r="E186" s="37" t="s">
        <v>794</v>
      </c>
      <c r="F186" s="8">
        <v>3422</v>
      </c>
      <c r="G186" s="8"/>
      <c r="H186" s="8"/>
      <c r="I186" s="43">
        <f>SUM(F186:H186)</f>
        <v>3422</v>
      </c>
      <c r="J186" s="19">
        <v>43005</v>
      </c>
      <c r="K186" s="58">
        <v>126</v>
      </c>
      <c r="L186" s="59">
        <f>+IF(K186&lt;=$I$7,I186,0)</f>
        <v>0</v>
      </c>
      <c r="M186" s="59">
        <f>+IF(K186&lt;=$I$7,0,IF(K186&lt;=$J$7,I186,0))</f>
        <v>0</v>
      </c>
      <c r="N186" s="59">
        <f>+IF(K186&lt;=$J$7,0,IF(K186&gt;=$L$7,0,IF(K186&gt;=$J$7,H186)))</f>
        <v>0</v>
      </c>
      <c r="O186" s="60">
        <f>+IF(K186&gt;=$L$7,I186,0)</f>
        <v>3422</v>
      </c>
      <c r="P186"/>
      <c r="Q186"/>
      <c r="R186"/>
      <c r="S186"/>
    </row>
    <row r="187" spans="1:19" s="6" customFormat="1" ht="23.25" customHeight="1">
      <c r="A187" s="19">
        <v>42438</v>
      </c>
      <c r="B187" s="23" t="s">
        <v>292</v>
      </c>
      <c r="C187" s="23" t="s">
        <v>624</v>
      </c>
      <c r="D187" s="37" t="s">
        <v>468</v>
      </c>
      <c r="E187" s="37" t="s">
        <v>794</v>
      </c>
      <c r="F187" s="8">
        <v>2891</v>
      </c>
      <c r="G187" s="8"/>
      <c r="H187" s="8"/>
      <c r="I187" s="44">
        <f>SUM(F187:H187)</f>
        <v>2891</v>
      </c>
      <c r="J187" s="19">
        <v>43005</v>
      </c>
      <c r="K187" s="58">
        <v>127</v>
      </c>
      <c r="L187" s="59">
        <f>+IF(K187&lt;=$I$7,I187,0)</f>
        <v>0</v>
      </c>
      <c r="M187" s="59">
        <f>+IF(K187&lt;=$I$7,0,IF(K187&lt;=$J$7,I187,0))</f>
        <v>0</v>
      </c>
      <c r="N187" s="59">
        <f>+IF(K187&lt;=$J$7,0,IF(K187&gt;=$L$7,0,IF(K187&gt;=$J$7,H187)))</f>
        <v>0</v>
      </c>
      <c r="O187" s="60">
        <f>+IF(K187&gt;=$L$7,I187,0)</f>
        <v>2891</v>
      </c>
      <c r="P187"/>
      <c r="Q187"/>
      <c r="R187"/>
      <c r="S187"/>
    </row>
    <row r="188" spans="1:19" s="7" customFormat="1" ht="22.5" customHeight="1">
      <c r="A188" s="19">
        <v>42438</v>
      </c>
      <c r="B188" s="23" t="s">
        <v>292</v>
      </c>
      <c r="C188" s="23" t="s">
        <v>624</v>
      </c>
      <c r="D188" s="37" t="s">
        <v>468</v>
      </c>
      <c r="E188" s="37" t="s">
        <v>794</v>
      </c>
      <c r="F188" s="8">
        <v>5605</v>
      </c>
      <c r="G188" s="8"/>
      <c r="H188" s="8"/>
      <c r="I188" s="44">
        <f>SUM(F188:H188)</f>
        <v>5605</v>
      </c>
      <c r="J188" s="19">
        <v>43005</v>
      </c>
      <c r="K188" s="58">
        <v>128</v>
      </c>
      <c r="L188" s="59">
        <f>+IF(K188&lt;=$I$7,I188,0)</f>
        <v>0</v>
      </c>
      <c r="M188" s="59">
        <f>+IF(K188&lt;=$I$7,0,IF(K188&lt;=$J$7,I188,0))</f>
        <v>0</v>
      </c>
      <c r="N188" s="59">
        <f>+IF(K188&lt;=$J$7,0,IF(K188&gt;=$L$7,0,IF(K188&gt;=$J$7,H188)))</f>
        <v>0</v>
      </c>
      <c r="O188" s="60">
        <f>+IF(K188&gt;=$L$7,I188,0)</f>
        <v>5605</v>
      </c>
      <c r="P188"/>
      <c r="Q188"/>
      <c r="R188"/>
      <c r="S188"/>
    </row>
    <row r="189" spans="1:19" s="7" customFormat="1" ht="22.5" customHeight="1">
      <c r="A189" s="19">
        <v>42438</v>
      </c>
      <c r="B189" s="23" t="s">
        <v>292</v>
      </c>
      <c r="C189" s="23" t="s">
        <v>624</v>
      </c>
      <c r="D189" s="37" t="s">
        <v>468</v>
      </c>
      <c r="E189" s="37" t="s">
        <v>794</v>
      </c>
      <c r="F189" s="8">
        <v>4159.5</v>
      </c>
      <c r="G189" s="8"/>
      <c r="H189" s="8"/>
      <c r="I189" s="44">
        <f>SUM(F189:H189)</f>
        <v>4159.5</v>
      </c>
      <c r="J189" s="19">
        <v>42730</v>
      </c>
      <c r="K189" s="58">
        <v>129</v>
      </c>
      <c r="L189" s="59">
        <f>+IF(K189&lt;=$I$7,I189,0)</f>
        <v>0</v>
      </c>
      <c r="M189" s="59">
        <f>+IF(K189&lt;=$I$7,0,IF(K189&lt;=$J$7,I189,0))</f>
        <v>0</v>
      </c>
      <c r="N189" s="59">
        <f>+IF(K189&lt;=$J$7,0,IF(K189&gt;=$L$7,0,IF(K189&gt;=$J$7,H189)))</f>
        <v>0</v>
      </c>
      <c r="O189" s="60">
        <f>+IF(K189&gt;=$L$7,I189,0)</f>
        <v>4159.5</v>
      </c>
      <c r="P189"/>
      <c r="Q189"/>
      <c r="R189"/>
      <c r="S189"/>
    </row>
    <row r="190" spans="1:19" s="7" customFormat="1" ht="22.5" customHeight="1">
      <c r="A190" s="19">
        <v>42438</v>
      </c>
      <c r="B190" s="23" t="s">
        <v>292</v>
      </c>
      <c r="C190" s="23" t="s">
        <v>624</v>
      </c>
      <c r="D190" s="37" t="s">
        <v>468</v>
      </c>
      <c r="E190" s="37" t="s">
        <v>794</v>
      </c>
      <c r="F190" s="8">
        <v>3599</v>
      </c>
      <c r="G190" s="8"/>
      <c r="H190" s="8"/>
      <c r="I190" s="44">
        <f>SUM(F190:H190)</f>
        <v>3599</v>
      </c>
      <c r="J190" s="19">
        <v>42395</v>
      </c>
      <c r="K190" s="58">
        <v>130</v>
      </c>
      <c r="L190" s="59">
        <f>+IF(K190&lt;=$I$7,I190,0)</f>
        <v>0</v>
      </c>
      <c r="M190" s="59">
        <f>+IF(K190&lt;=$I$7,0,IF(K190&lt;=$J$7,I190,0))</f>
        <v>0</v>
      </c>
      <c r="N190" s="59">
        <f>+IF(K190&lt;=$J$7,0,IF(K190&gt;=$L$7,0,IF(K190&gt;=$J$7,H190)))</f>
        <v>0</v>
      </c>
      <c r="O190" s="60">
        <f>+IF(K190&gt;=$L$7,I190,0)</f>
        <v>3599</v>
      </c>
      <c r="P190"/>
      <c r="Q190"/>
      <c r="R190"/>
      <c r="S190"/>
    </row>
    <row r="191" spans="1:19" s="12" customFormat="1" ht="22.5" customHeight="1">
      <c r="A191" s="19">
        <v>42438</v>
      </c>
      <c r="B191" s="23" t="s">
        <v>292</v>
      </c>
      <c r="C191" s="23" t="s">
        <v>624</v>
      </c>
      <c r="D191" s="37" t="s">
        <v>468</v>
      </c>
      <c r="E191" s="37" t="s">
        <v>794</v>
      </c>
      <c r="F191" s="8">
        <v>2596</v>
      </c>
      <c r="G191" s="8"/>
      <c r="H191" s="8"/>
      <c r="I191" s="42">
        <f>SUM(F191:H191)</f>
        <v>2596</v>
      </c>
      <c r="J191" s="19">
        <v>42395</v>
      </c>
      <c r="K191" s="58">
        <v>131</v>
      </c>
      <c r="L191" s="59">
        <f>+IF(K191&lt;=$I$7,I191,0)</f>
        <v>0</v>
      </c>
      <c r="M191" s="59">
        <f>+IF(K191&lt;=$I$7,0,IF(K191&lt;=$J$7,I191,0))</f>
        <v>0</v>
      </c>
      <c r="N191" s="59">
        <f>+IF(K191&lt;=$J$7,0,IF(K191&gt;=$L$7,0,IF(K191&gt;=$J$7,H191)))</f>
        <v>0</v>
      </c>
      <c r="O191" s="60">
        <f>+IF(K191&gt;=$L$7,I191,0)</f>
        <v>2596</v>
      </c>
      <c r="P191"/>
      <c r="Q191"/>
      <c r="R191"/>
      <c r="S191"/>
    </row>
    <row r="192" spans="1:19" s="12" customFormat="1" ht="22.5" customHeight="1">
      <c r="A192" s="19">
        <v>42438</v>
      </c>
      <c r="B192" s="23" t="s">
        <v>292</v>
      </c>
      <c r="C192" s="23" t="s">
        <v>624</v>
      </c>
      <c r="D192" s="37" t="s">
        <v>468</v>
      </c>
      <c r="E192" s="37" t="s">
        <v>794</v>
      </c>
      <c r="F192" s="8">
        <v>2596</v>
      </c>
      <c r="G192" s="8"/>
      <c r="H192" s="8"/>
      <c r="I192" s="42">
        <f>SUM(F192:H192)</f>
        <v>2596</v>
      </c>
      <c r="J192" s="19">
        <v>42395</v>
      </c>
      <c r="K192" s="58">
        <v>132</v>
      </c>
      <c r="L192" s="59">
        <f>+IF(K192&lt;=$I$7,I192,0)</f>
        <v>0</v>
      </c>
      <c r="M192" s="59">
        <f>+IF(K192&lt;=$I$7,0,IF(K192&lt;=$J$7,I192,0))</f>
        <v>0</v>
      </c>
      <c r="N192" s="59">
        <f>+IF(K192&lt;=$J$7,0,IF(K192&gt;=$L$7,0,IF(K192&gt;=$J$7,H192)))</f>
        <v>0</v>
      </c>
      <c r="O192" s="60">
        <f>+IF(K192&gt;=$L$7,I192,0)</f>
        <v>2596</v>
      </c>
      <c r="P192"/>
      <c r="Q192"/>
      <c r="R192"/>
      <c r="S192"/>
    </row>
    <row r="193" spans="1:19" s="12" customFormat="1" ht="22.5" customHeight="1">
      <c r="A193" s="19">
        <v>42438</v>
      </c>
      <c r="B193" s="23" t="s">
        <v>292</v>
      </c>
      <c r="C193" s="23" t="s">
        <v>624</v>
      </c>
      <c r="D193" s="37" t="s">
        <v>468</v>
      </c>
      <c r="E193" s="37" t="s">
        <v>794</v>
      </c>
      <c r="F193" s="8">
        <v>2301</v>
      </c>
      <c r="G193" s="8"/>
      <c r="H193" s="8"/>
      <c r="I193" s="42">
        <f>SUM(F193:H193)</f>
        <v>2301</v>
      </c>
      <c r="J193" s="19">
        <v>42395</v>
      </c>
      <c r="K193" s="58">
        <v>133</v>
      </c>
      <c r="L193" s="59">
        <f>+IF(K193&lt;=$I$7,I193,0)</f>
        <v>0</v>
      </c>
      <c r="M193" s="59">
        <f>+IF(K193&lt;=$I$7,0,IF(K193&lt;=$J$7,I193,0))</f>
        <v>0</v>
      </c>
      <c r="N193" s="59">
        <f>+IF(K193&lt;=$J$7,0,IF(K193&gt;=$L$7,0,IF(K193&gt;=$J$7,H193)))</f>
        <v>0</v>
      </c>
      <c r="O193" s="60">
        <f>+IF(K193&gt;=$L$7,I193,0)</f>
        <v>2301</v>
      </c>
      <c r="P193"/>
      <c r="Q193"/>
      <c r="R193"/>
      <c r="S193"/>
    </row>
    <row r="194" spans="1:19" s="12" customFormat="1" ht="22.5" customHeight="1">
      <c r="A194" s="19">
        <v>42438</v>
      </c>
      <c r="B194" s="23" t="s">
        <v>292</v>
      </c>
      <c r="C194" s="23" t="s">
        <v>624</v>
      </c>
      <c r="D194" s="37" t="s">
        <v>468</v>
      </c>
      <c r="E194" s="37" t="s">
        <v>794</v>
      </c>
      <c r="F194" s="8">
        <v>4425</v>
      </c>
      <c r="G194" s="8"/>
      <c r="H194" s="8"/>
      <c r="I194" s="42">
        <f>SUM(F194:H194)</f>
        <v>4425</v>
      </c>
      <c r="J194" s="19">
        <v>42395</v>
      </c>
      <c r="K194" s="58">
        <v>134</v>
      </c>
      <c r="L194" s="59">
        <f>+IF(K194&lt;=$I$7,I194,0)</f>
        <v>0</v>
      </c>
      <c r="M194" s="59">
        <f>+IF(K194&lt;=$I$7,0,IF(K194&lt;=$J$7,I194,0))</f>
        <v>0</v>
      </c>
      <c r="N194" s="59">
        <f>+IF(K194&lt;=$J$7,0,IF(K194&gt;=$L$7,0,IF(K194&gt;=$J$7,H194)))</f>
        <v>0</v>
      </c>
      <c r="O194" s="60">
        <f>+IF(K194&gt;=$L$7,I194,0)</f>
        <v>4425</v>
      </c>
      <c r="P194"/>
      <c r="Q194"/>
      <c r="R194"/>
      <c r="S194"/>
    </row>
    <row r="195" spans="1:19" s="12" customFormat="1" ht="22.5" customHeight="1">
      <c r="A195" s="19">
        <v>42438</v>
      </c>
      <c r="B195" s="23" t="s">
        <v>292</v>
      </c>
      <c r="C195" s="23" t="s">
        <v>624</v>
      </c>
      <c r="D195" s="37" t="s">
        <v>468</v>
      </c>
      <c r="E195" s="37" t="s">
        <v>794</v>
      </c>
      <c r="F195" s="8">
        <v>4425</v>
      </c>
      <c r="G195" s="8"/>
      <c r="H195" s="8"/>
      <c r="I195" s="42">
        <f>SUM(F195:H195)</f>
        <v>4425</v>
      </c>
      <c r="J195" s="19">
        <v>42395</v>
      </c>
      <c r="K195" s="58">
        <v>135</v>
      </c>
      <c r="L195" s="59">
        <f>+IF(K195&lt;=$I$7,I195,0)</f>
        <v>0</v>
      </c>
      <c r="M195" s="59">
        <f>+IF(K195&lt;=$I$7,0,IF(K195&lt;=$J$7,I195,0))</f>
        <v>0</v>
      </c>
      <c r="N195" s="59">
        <f>+IF(K195&lt;=$J$7,0,IF(K195&gt;=$L$7,0,IF(K195&gt;=$J$7,H195)))</f>
        <v>0</v>
      </c>
      <c r="O195" s="60">
        <f>+IF(K195&gt;=$L$7,I195,0)</f>
        <v>4425</v>
      </c>
      <c r="P195"/>
      <c r="Q195"/>
      <c r="R195"/>
      <c r="S195"/>
    </row>
    <row r="196" spans="1:19" s="7" customFormat="1" ht="22.5" customHeight="1">
      <c r="A196" s="19">
        <v>42438</v>
      </c>
      <c r="B196" s="23" t="s">
        <v>292</v>
      </c>
      <c r="C196" s="23" t="s">
        <v>624</v>
      </c>
      <c r="D196" s="37" t="s">
        <v>468</v>
      </c>
      <c r="E196" s="37" t="s">
        <v>794</v>
      </c>
      <c r="F196" s="8">
        <v>4651</v>
      </c>
      <c r="G196" s="8"/>
      <c r="H196" s="8"/>
      <c r="I196" s="42">
        <f>SUM(F196:H196)</f>
        <v>4651</v>
      </c>
      <c r="J196" s="19">
        <v>42395</v>
      </c>
      <c r="K196" s="58">
        <v>136</v>
      </c>
      <c r="L196" s="59">
        <f>+IF(K196&lt;=$I$7,I196,0)</f>
        <v>0</v>
      </c>
      <c r="M196" s="59">
        <f>+IF(K196&lt;=$I$7,0,IF(K196&lt;=$J$7,I196,0))</f>
        <v>0</v>
      </c>
      <c r="N196" s="59">
        <f>+IF(K196&lt;=$J$7,0,IF(K196&gt;=$L$7,0,IF(K196&gt;=$J$7,H196)))</f>
        <v>0</v>
      </c>
      <c r="O196" s="60">
        <f>+IF(K196&gt;=$L$7,I196,0)</f>
        <v>4651</v>
      </c>
      <c r="P196"/>
      <c r="Q196"/>
      <c r="R196"/>
      <c r="S196"/>
    </row>
    <row r="197" spans="1:19" s="7" customFormat="1" ht="22.5" customHeight="1">
      <c r="A197" s="19">
        <v>42438</v>
      </c>
      <c r="B197" s="23" t="s">
        <v>292</v>
      </c>
      <c r="C197" s="23" t="s">
        <v>624</v>
      </c>
      <c r="D197" s="37" t="s">
        <v>468</v>
      </c>
      <c r="E197" s="37" t="s">
        <v>794</v>
      </c>
      <c r="F197" s="8">
        <v>8850</v>
      </c>
      <c r="G197" s="8"/>
      <c r="H197" s="8"/>
      <c r="I197" s="44">
        <f>SUM(F197:H197)</f>
        <v>8850</v>
      </c>
      <c r="J197" s="19">
        <v>42395</v>
      </c>
      <c r="K197" s="58">
        <v>137</v>
      </c>
      <c r="L197" s="59">
        <f>+IF(K197&lt;=$I$7,I197,0)</f>
        <v>0</v>
      </c>
      <c r="M197" s="59">
        <f>+IF(K197&lt;=$I$7,0,IF(K197&lt;=$J$7,I197,0))</f>
        <v>0</v>
      </c>
      <c r="N197" s="59">
        <f>+IF(K197&lt;=$J$7,0,IF(K197&gt;=$L$7,0,IF(K197&gt;=$J$7,H197)))</f>
        <v>0</v>
      </c>
      <c r="O197" s="60">
        <f>+IF(K197&gt;=$L$7,I197,0)</f>
        <v>8850</v>
      </c>
      <c r="P197"/>
      <c r="Q197"/>
      <c r="R197"/>
      <c r="S197"/>
    </row>
    <row r="198" spans="1:19" s="7" customFormat="1" ht="22.5" customHeight="1">
      <c r="A198" s="19">
        <v>42438</v>
      </c>
      <c r="B198" s="23" t="s">
        <v>292</v>
      </c>
      <c r="C198" s="23" t="s">
        <v>624</v>
      </c>
      <c r="D198" s="37" t="s">
        <v>468</v>
      </c>
      <c r="E198" s="37" t="s">
        <v>794</v>
      </c>
      <c r="F198" s="8">
        <v>2891</v>
      </c>
      <c r="G198" s="8"/>
      <c r="H198" s="8"/>
      <c r="I198" s="44">
        <f>SUM(F198:H198)</f>
        <v>2891</v>
      </c>
      <c r="J198" s="19">
        <v>42395</v>
      </c>
      <c r="K198" s="58">
        <v>138</v>
      </c>
      <c r="L198" s="59">
        <f>+IF(K198&lt;=$I$7,I198,0)</f>
        <v>0</v>
      </c>
      <c r="M198" s="59">
        <f>+IF(K198&lt;=$I$7,0,IF(K198&lt;=$J$7,I198,0))</f>
        <v>0</v>
      </c>
      <c r="N198" s="59">
        <f>+IF(K198&lt;=$J$7,0,IF(K198&gt;=$L$7,0,IF(K198&gt;=$J$7,H198)))</f>
        <v>0</v>
      </c>
      <c r="O198" s="60">
        <f>+IF(K198&gt;=$L$7,I198,0)</f>
        <v>2891</v>
      </c>
      <c r="P198"/>
      <c r="Q198"/>
      <c r="R198"/>
      <c r="S198"/>
    </row>
    <row r="199" spans="1:19" s="7" customFormat="1" ht="22.5" customHeight="1">
      <c r="A199" s="19">
        <v>42438</v>
      </c>
      <c r="B199" s="23" t="s">
        <v>292</v>
      </c>
      <c r="C199" s="23" t="s">
        <v>624</v>
      </c>
      <c r="D199" s="37" t="s">
        <v>468</v>
      </c>
      <c r="E199" s="37" t="s">
        <v>794</v>
      </c>
      <c r="F199" s="8">
        <v>6726</v>
      </c>
      <c r="G199" s="8"/>
      <c r="H199" s="8"/>
      <c r="I199" s="44">
        <f>SUM(F199:H199)</f>
        <v>6726</v>
      </c>
      <c r="J199" s="19">
        <v>42395</v>
      </c>
      <c r="K199" s="58">
        <v>139</v>
      </c>
      <c r="L199" s="59">
        <f>+IF(K199&lt;=$I$7,I199,0)</f>
        <v>0</v>
      </c>
      <c r="M199" s="59">
        <f>+IF(K199&lt;=$I$7,0,IF(K199&lt;=$J$7,I199,0))</f>
        <v>0</v>
      </c>
      <c r="N199" s="59">
        <f>+IF(K199&lt;=$J$7,0,IF(K199&gt;=$L$7,0,IF(K199&gt;=$J$7,H199)))</f>
        <v>0</v>
      </c>
      <c r="O199" s="60">
        <f>+IF(K199&gt;=$L$7,I199,0)</f>
        <v>6726</v>
      </c>
      <c r="P199"/>
      <c r="Q199"/>
      <c r="R199"/>
      <c r="S199"/>
    </row>
    <row r="200" spans="1:19" s="7" customFormat="1" ht="22.5" customHeight="1">
      <c r="A200" s="19">
        <v>42438</v>
      </c>
      <c r="B200" s="23" t="s">
        <v>292</v>
      </c>
      <c r="C200" s="23" t="s">
        <v>624</v>
      </c>
      <c r="D200" s="37" t="s">
        <v>468</v>
      </c>
      <c r="E200" s="37" t="s">
        <v>794</v>
      </c>
      <c r="F200" s="8">
        <v>3835</v>
      </c>
      <c r="G200" s="8"/>
      <c r="H200" s="8"/>
      <c r="I200" s="44">
        <f>SUM(F200:H200)</f>
        <v>3835</v>
      </c>
      <c r="J200" s="19">
        <v>42395</v>
      </c>
      <c r="K200" s="58">
        <v>140</v>
      </c>
      <c r="L200" s="59">
        <f>+IF(K200&lt;=$I$7,I200,0)</f>
        <v>0</v>
      </c>
      <c r="M200" s="59">
        <f>+IF(K200&lt;=$I$7,0,IF(K200&lt;=$J$7,I200,0))</f>
        <v>0</v>
      </c>
      <c r="N200" s="59">
        <f>+IF(K200&lt;=$J$7,0,IF(K200&gt;=$L$7,0,IF(K200&gt;=$J$7,H200)))</f>
        <v>0</v>
      </c>
      <c r="O200" s="60">
        <f>+IF(K200&gt;=$L$7,I200,0)</f>
        <v>3835</v>
      </c>
      <c r="P200"/>
      <c r="Q200"/>
      <c r="R200"/>
      <c r="S200"/>
    </row>
    <row r="201" spans="1:19" s="7" customFormat="1" ht="22.5" customHeight="1">
      <c r="A201" s="19">
        <v>42438</v>
      </c>
      <c r="B201" s="23" t="s">
        <v>292</v>
      </c>
      <c r="C201" s="23" t="s">
        <v>624</v>
      </c>
      <c r="D201" s="37" t="s">
        <v>533</v>
      </c>
      <c r="E201" s="37" t="s">
        <v>794</v>
      </c>
      <c r="F201" s="8">
        <v>9204</v>
      </c>
      <c r="G201" s="8"/>
      <c r="H201" s="8"/>
      <c r="I201" s="44">
        <f>SUM(F201:H201)</f>
        <v>9204</v>
      </c>
      <c r="J201" s="19">
        <v>42395</v>
      </c>
      <c r="K201" s="58">
        <v>141</v>
      </c>
      <c r="L201" s="59">
        <f>+IF(K201&lt;=$I$7,I201,0)</f>
        <v>0</v>
      </c>
      <c r="M201" s="59">
        <f>+IF(K201&lt;=$I$7,0,IF(K201&lt;=$J$7,I201,0))</f>
        <v>0</v>
      </c>
      <c r="N201" s="59">
        <f>+IF(K201&lt;=$J$7,0,IF(K201&gt;=$L$7,0,IF(K201&gt;=$J$7,H201)))</f>
        <v>0</v>
      </c>
      <c r="O201" s="60">
        <f>+IF(K201&gt;=$L$7,I201,0)</f>
        <v>9204</v>
      </c>
      <c r="P201"/>
      <c r="Q201"/>
      <c r="R201"/>
      <c r="S201"/>
    </row>
    <row r="202" spans="1:19" s="7" customFormat="1" ht="22.5" customHeight="1">
      <c r="A202" s="19">
        <v>42438</v>
      </c>
      <c r="B202" s="23" t="s">
        <v>292</v>
      </c>
      <c r="C202" s="23" t="s">
        <v>624</v>
      </c>
      <c r="D202" s="37" t="s">
        <v>533</v>
      </c>
      <c r="E202" s="37" t="s">
        <v>794</v>
      </c>
      <c r="F202" s="8">
        <v>8850</v>
      </c>
      <c r="G202" s="8"/>
      <c r="H202" s="8"/>
      <c r="I202" s="44">
        <f>SUM(F202:H202)</f>
        <v>8850</v>
      </c>
      <c r="J202" s="19">
        <v>42395</v>
      </c>
      <c r="K202" s="58">
        <v>142</v>
      </c>
      <c r="L202" s="59">
        <f>+IF(K202&lt;=$I$7,I202,0)</f>
        <v>0</v>
      </c>
      <c r="M202" s="59">
        <f>+IF(K202&lt;=$I$7,0,IF(K202&lt;=$J$7,I202,0))</f>
        <v>0</v>
      </c>
      <c r="N202" s="59">
        <f>+IF(K202&lt;=$J$7,0,IF(K202&gt;=$L$7,0,IF(K202&gt;=$J$7,H202)))</f>
        <v>0</v>
      </c>
      <c r="O202" s="60">
        <f>+IF(K202&gt;=$L$7,I202,0)</f>
        <v>8850</v>
      </c>
      <c r="P202"/>
      <c r="Q202"/>
      <c r="R202"/>
      <c r="S202"/>
    </row>
    <row r="203" spans="1:19" s="7" customFormat="1" ht="22.5" customHeight="1">
      <c r="A203" s="19">
        <v>42439</v>
      </c>
      <c r="B203" s="23" t="s">
        <v>292</v>
      </c>
      <c r="C203" s="23" t="s">
        <v>624</v>
      </c>
      <c r="D203" s="37" t="s">
        <v>172</v>
      </c>
      <c r="E203" s="37" t="s">
        <v>794</v>
      </c>
      <c r="F203" s="8">
        <v>5693.5</v>
      </c>
      <c r="G203" s="8"/>
      <c r="H203" s="8"/>
      <c r="I203" s="44">
        <f>SUM(F203:H203)</f>
        <v>5693.5</v>
      </c>
      <c r="J203" s="19">
        <v>42395</v>
      </c>
      <c r="K203" s="58">
        <v>143</v>
      </c>
      <c r="L203" s="59">
        <f>+IF(K203&lt;=$I$7,I203,0)</f>
        <v>0</v>
      </c>
      <c r="M203" s="59">
        <f>+IF(K203&lt;=$I$7,0,IF(K203&lt;=$J$7,I203,0))</f>
        <v>0</v>
      </c>
      <c r="N203" s="59">
        <f>+IF(K203&lt;=$J$7,0,IF(K203&gt;=$L$7,0,IF(K203&gt;=$J$7,H203)))</f>
        <v>0</v>
      </c>
      <c r="O203" s="60">
        <f>+IF(K203&gt;=$L$7,I203,0)</f>
        <v>5693.5</v>
      </c>
      <c r="P203"/>
      <c r="Q203"/>
      <c r="R203"/>
      <c r="S203"/>
    </row>
    <row r="204" spans="1:19" s="7" customFormat="1" ht="22.5" customHeight="1">
      <c r="A204" s="19">
        <v>42439</v>
      </c>
      <c r="B204" s="23" t="s">
        <v>292</v>
      </c>
      <c r="C204" s="23" t="s">
        <v>624</v>
      </c>
      <c r="D204" s="37" t="s">
        <v>172</v>
      </c>
      <c r="E204" s="37" t="s">
        <v>794</v>
      </c>
      <c r="F204" s="8">
        <v>1947</v>
      </c>
      <c r="G204" s="8"/>
      <c r="H204" s="8"/>
      <c r="I204" s="44">
        <f>SUM(F204:H204)</f>
        <v>1947</v>
      </c>
      <c r="J204" s="19">
        <v>42384</v>
      </c>
      <c r="K204" s="58">
        <v>144</v>
      </c>
      <c r="L204" s="59">
        <f>+IF(K204&lt;=$I$7,I204,0)</f>
        <v>0</v>
      </c>
      <c r="M204" s="59">
        <f>+IF(K204&lt;=$I$7,0,IF(K204&lt;=$J$7,I204,0))</f>
        <v>0</v>
      </c>
      <c r="N204" s="59">
        <f>+IF(K204&lt;=$J$7,0,IF(K204&gt;=$L$7,0,IF(K204&gt;=$J$7,H204)))</f>
        <v>0</v>
      </c>
      <c r="O204" s="60">
        <f>+IF(K204&gt;=$L$7,I204,0)</f>
        <v>1947</v>
      </c>
      <c r="P204"/>
      <c r="Q204"/>
      <c r="R204"/>
      <c r="S204"/>
    </row>
    <row r="205" spans="1:19" s="7" customFormat="1" ht="22.5" customHeight="1">
      <c r="A205" s="19">
        <v>43009</v>
      </c>
      <c r="B205" s="23" t="s">
        <v>600</v>
      </c>
      <c r="C205" s="23" t="s">
        <v>624</v>
      </c>
      <c r="D205" s="37" t="s">
        <v>671</v>
      </c>
      <c r="E205" s="37" t="s">
        <v>794</v>
      </c>
      <c r="F205" s="8">
        <v>5475</v>
      </c>
      <c r="G205" s="8"/>
      <c r="H205" s="8"/>
      <c r="I205" s="44">
        <f>SUM(F205:H205)</f>
        <v>5475</v>
      </c>
      <c r="J205" s="19">
        <v>42863</v>
      </c>
      <c r="K205" s="58">
        <v>217</v>
      </c>
      <c r="L205" s="59">
        <f>+IF(K205&lt;=$I$7,I205,0)</f>
        <v>0</v>
      </c>
      <c r="M205" s="59">
        <f>+IF(K205&lt;=$I$7,0,IF(K205&lt;=$J$7,I205,0))</f>
        <v>0</v>
      </c>
      <c r="N205" s="59">
        <f>+IF(K205&lt;=$J$7,0,IF(K205&gt;=$L$7,0,IF(K205&gt;=$J$7,H205)))</f>
        <v>0</v>
      </c>
      <c r="O205" s="60">
        <f>+IF(K205&gt;=$L$7,I205,0)</f>
        <v>5475</v>
      </c>
      <c r="P205"/>
      <c r="Q205"/>
      <c r="R205"/>
      <c r="S205"/>
    </row>
    <row r="206" spans="1:19" s="7" customFormat="1" ht="22.5" customHeight="1">
      <c r="A206" s="19">
        <v>43020</v>
      </c>
      <c r="B206" s="23" t="s">
        <v>600</v>
      </c>
      <c r="C206" s="23" t="s">
        <v>624</v>
      </c>
      <c r="D206" s="37" t="s">
        <v>672</v>
      </c>
      <c r="E206" s="37" t="s">
        <v>794</v>
      </c>
      <c r="F206" s="8">
        <v>5475</v>
      </c>
      <c r="G206" s="8"/>
      <c r="H206" s="8"/>
      <c r="I206" s="44">
        <f>SUM(F206:H206)</f>
        <v>5475</v>
      </c>
      <c r="J206" s="19">
        <v>42865</v>
      </c>
      <c r="K206" s="58">
        <v>218</v>
      </c>
      <c r="L206" s="59">
        <f>+IF(K206&lt;=$I$7,I206,0)</f>
        <v>0</v>
      </c>
      <c r="M206" s="59">
        <f>+IF(K206&lt;=$I$7,0,IF(K206&lt;=$J$7,I206,0))</f>
        <v>0</v>
      </c>
      <c r="N206" s="59">
        <f>+IF(K206&lt;=$J$7,0,IF(K206&gt;=$L$7,0,IF(K206&gt;=$J$7,H206)))</f>
        <v>0</v>
      </c>
      <c r="O206" s="60">
        <f>+IF(K206&gt;=$L$7,I206,0)</f>
        <v>5475</v>
      </c>
      <c r="P206"/>
      <c r="Q206"/>
      <c r="R206"/>
      <c r="S206"/>
    </row>
    <row r="207" spans="1:19" s="7" customFormat="1" ht="22.5" customHeight="1">
      <c r="A207" s="19">
        <v>43077</v>
      </c>
      <c r="B207" s="23" t="s">
        <v>600</v>
      </c>
      <c r="C207" s="23" t="s">
        <v>624</v>
      </c>
      <c r="D207" s="37" t="s">
        <v>699</v>
      </c>
      <c r="E207" s="37" t="s">
        <v>794</v>
      </c>
      <c r="F207" s="8">
        <v>21200.02</v>
      </c>
      <c r="G207" s="8"/>
      <c r="H207" s="8"/>
      <c r="I207" s="44">
        <f>SUM(F207:H207)</f>
        <v>21200.02</v>
      </c>
      <c r="J207" s="19">
        <v>42871</v>
      </c>
      <c r="K207" s="58">
        <v>219</v>
      </c>
      <c r="L207" s="59">
        <f>+IF(K207&lt;=$I$7,I207,0)</f>
        <v>0</v>
      </c>
      <c r="M207" s="59">
        <f>+IF(K207&lt;=$I$7,0,IF(K207&lt;=$J$7,I207,0))</f>
        <v>0</v>
      </c>
      <c r="N207" s="59">
        <f>+IF(K207&lt;=$J$7,0,IF(K207&gt;=$L$7,0,IF(K207&gt;=$J$7,H207)))</f>
        <v>0</v>
      </c>
      <c r="O207" s="60">
        <f>+IF(K207&gt;=$L$7,I207,0)</f>
        <v>21200.02</v>
      </c>
      <c r="P207"/>
      <c r="Q207"/>
      <c r="R207"/>
      <c r="S207"/>
    </row>
    <row r="208" spans="1:19" s="7" customFormat="1" ht="22.5" customHeight="1">
      <c r="A208" s="19">
        <v>43052</v>
      </c>
      <c r="B208" s="23" t="s">
        <v>600</v>
      </c>
      <c r="C208" s="23" t="s">
        <v>624</v>
      </c>
      <c r="D208" s="37" t="s">
        <v>704</v>
      </c>
      <c r="E208" s="37" t="s">
        <v>794</v>
      </c>
      <c r="F208" s="8">
        <v>24981.48</v>
      </c>
      <c r="G208" s="8"/>
      <c r="H208" s="8"/>
      <c r="I208" s="44">
        <f>SUM(F208:H208)</f>
        <v>24981.48</v>
      </c>
      <c r="J208" s="19">
        <v>42878</v>
      </c>
      <c r="K208" s="58">
        <v>220</v>
      </c>
      <c r="L208" s="59">
        <f>+IF(K208&lt;=$I$7,I208,0)</f>
        <v>0</v>
      </c>
      <c r="M208" s="59">
        <f>+IF(K208&lt;=$I$7,0,IF(K208&lt;=$J$7,I208,0))</f>
        <v>0</v>
      </c>
      <c r="N208" s="59">
        <f>+IF(K208&lt;=$J$7,0,IF(K208&gt;=$L$7,0,IF(K208&gt;=$J$7,H208)))</f>
        <v>0</v>
      </c>
      <c r="O208" s="60">
        <f>+IF(K208&gt;=$L$7,I208,0)</f>
        <v>24981.48</v>
      </c>
      <c r="P208"/>
      <c r="Q208"/>
      <c r="R208"/>
      <c r="S208"/>
    </row>
    <row r="209" spans="1:19" s="7" customFormat="1" ht="22.5" customHeight="1">
      <c r="A209" s="19">
        <v>43108</v>
      </c>
      <c r="B209" s="23" t="s">
        <v>600</v>
      </c>
      <c r="C209" s="23" t="s">
        <v>624</v>
      </c>
      <c r="D209" s="37" t="s">
        <v>759</v>
      </c>
      <c r="E209" s="37" t="s">
        <v>794</v>
      </c>
      <c r="F209" s="8">
        <v>10950</v>
      </c>
      <c r="G209" s="8"/>
      <c r="H209" s="8"/>
      <c r="I209" s="44">
        <f>SUM(F209:H209)</f>
        <v>10950</v>
      </c>
      <c r="J209" s="19">
        <v>42895</v>
      </c>
      <c r="K209" s="58">
        <v>221</v>
      </c>
      <c r="L209" s="59">
        <f>+IF(K209&lt;=$I$7,I209,0)</f>
        <v>0</v>
      </c>
      <c r="M209" s="59">
        <f>+IF(K209&lt;=$I$7,0,IF(K209&lt;=$J$7,I209,0))</f>
        <v>0</v>
      </c>
      <c r="N209" s="59">
        <f>+IF(K209&lt;=$J$7,0,IF(K209&gt;=$L$7,0,IF(K209&gt;=$J$7,H209)))</f>
        <v>0</v>
      </c>
      <c r="O209" s="60">
        <f>+IF(K209&gt;=$L$7,I209,0)</f>
        <v>10950</v>
      </c>
      <c r="P209"/>
      <c r="Q209"/>
      <c r="R209"/>
      <c r="S209"/>
    </row>
    <row r="210" spans="1:19" s="7" customFormat="1" ht="22.5" customHeight="1">
      <c r="A210" s="19">
        <v>43108</v>
      </c>
      <c r="B210" s="23" t="s">
        <v>600</v>
      </c>
      <c r="C210" s="23" t="s">
        <v>624</v>
      </c>
      <c r="D210" s="37" t="s">
        <v>760</v>
      </c>
      <c r="E210" s="37" t="s">
        <v>794</v>
      </c>
      <c r="F210" s="8">
        <v>5475</v>
      </c>
      <c r="G210" s="8"/>
      <c r="H210" s="8"/>
      <c r="I210" s="44">
        <f>SUM(F210:H210)</f>
        <v>5475</v>
      </c>
      <c r="J210" s="19">
        <v>42816</v>
      </c>
      <c r="K210" s="58">
        <v>222</v>
      </c>
      <c r="L210" s="59">
        <f>+IF(K210&lt;=$I$7,I210,0)</f>
        <v>0</v>
      </c>
      <c r="M210" s="59">
        <f>+IF(K210&lt;=$I$7,0,IF(K210&lt;=$J$7,I210,0))</f>
        <v>0</v>
      </c>
      <c r="N210" s="59">
        <f>+IF(K210&lt;=$J$7,0,IF(K210&gt;=$L$7,0,IF(K210&gt;=$J$7,H210)))</f>
        <v>0</v>
      </c>
      <c r="O210" s="60">
        <f>+IF(K210&gt;=$L$7,I210,0)</f>
        <v>5475</v>
      </c>
      <c r="P210"/>
      <c r="Q210"/>
      <c r="R210"/>
      <c r="S210"/>
    </row>
    <row r="211" spans="1:19" s="7" customFormat="1" ht="22.5" customHeight="1">
      <c r="A211" s="19">
        <v>43038</v>
      </c>
      <c r="B211" s="23" t="s">
        <v>558</v>
      </c>
      <c r="C211" s="23" t="s">
        <v>624</v>
      </c>
      <c r="D211" s="37" t="s">
        <v>606</v>
      </c>
      <c r="E211" s="37" t="s">
        <v>794</v>
      </c>
      <c r="F211" s="8">
        <v>20047.57</v>
      </c>
      <c r="G211" s="8"/>
      <c r="H211" s="8"/>
      <c r="I211" s="44">
        <f>SUM(F211:H211)</f>
        <v>20047.57</v>
      </c>
      <c r="J211" s="19">
        <v>43020</v>
      </c>
      <c r="K211" s="58">
        <v>241</v>
      </c>
      <c r="L211" s="59">
        <f>+IF(K211&lt;=$I$7,I211,0)</f>
        <v>0</v>
      </c>
      <c r="M211" s="59">
        <f>+IF(K211&lt;=$I$7,0,IF(K211&lt;=$J$7,I211,0))</f>
        <v>0</v>
      </c>
      <c r="N211" s="59">
        <f>+IF(K211&lt;=$J$7,0,IF(K211&gt;=$L$7,0,IF(K211&gt;=$J$7,H211)))</f>
        <v>0</v>
      </c>
      <c r="O211" s="60">
        <f>+IF(K211&gt;=$L$7,I211,0)</f>
        <v>20047.57</v>
      </c>
      <c r="P211"/>
      <c r="Q211"/>
      <c r="R211"/>
      <c r="S211"/>
    </row>
    <row r="212" spans="1:19" s="7" customFormat="1" ht="22.5" customHeight="1">
      <c r="A212" s="19">
        <v>43098</v>
      </c>
      <c r="B212" s="23" t="s">
        <v>558</v>
      </c>
      <c r="C212" s="23" t="s">
        <v>624</v>
      </c>
      <c r="D212" s="37" t="s">
        <v>727</v>
      </c>
      <c r="E212" s="37" t="s">
        <v>794</v>
      </c>
      <c r="F212" s="8">
        <v>29682.51</v>
      </c>
      <c r="G212" s="8"/>
      <c r="H212" s="8"/>
      <c r="I212" s="44">
        <f>SUM(F212:H212)</f>
        <v>29682.51</v>
      </c>
      <c r="J212" s="19">
        <v>43021</v>
      </c>
      <c r="K212" s="58">
        <v>242</v>
      </c>
      <c r="L212" s="59">
        <f>+IF(K212&lt;=$I$7,I212,0)</f>
        <v>0</v>
      </c>
      <c r="M212" s="59">
        <f>+IF(K212&lt;=$I$7,0,IF(K212&lt;=$J$7,I212,0))</f>
        <v>0</v>
      </c>
      <c r="N212" s="59">
        <f>+IF(K212&lt;=$J$7,0,IF(K212&gt;=$L$7,0,IF(K212&gt;=$J$7,H212)))</f>
        <v>0</v>
      </c>
      <c r="O212" s="60">
        <f>+IF(K212&gt;=$L$7,I212,0)</f>
        <v>29682.51</v>
      </c>
      <c r="P212"/>
      <c r="Q212"/>
      <c r="R212"/>
      <c r="S212"/>
    </row>
    <row r="213" spans="1:19" s="6" customFormat="1" ht="22.5" customHeight="1">
      <c r="A213" s="19">
        <v>43096</v>
      </c>
      <c r="B213" s="23" t="s">
        <v>558</v>
      </c>
      <c r="C213" s="23" t="s">
        <v>624</v>
      </c>
      <c r="D213" s="37" t="s">
        <v>728</v>
      </c>
      <c r="E213" s="37" t="s">
        <v>794</v>
      </c>
      <c r="F213" s="8">
        <v>44682.12</v>
      </c>
      <c r="G213" s="8"/>
      <c r="H213" s="8"/>
      <c r="I213" s="44">
        <f>SUM(F213:H213)</f>
        <v>44682.12</v>
      </c>
      <c r="J213" s="19">
        <v>43039</v>
      </c>
      <c r="K213" s="58">
        <v>243</v>
      </c>
      <c r="L213" s="59">
        <f>+IF(K213&lt;=$I$7,I213,0)</f>
        <v>0</v>
      </c>
      <c r="M213" s="59">
        <f>+IF(K213&lt;=$I$7,0,IF(K213&lt;=$J$7,I213,0))</f>
        <v>0</v>
      </c>
      <c r="N213" s="59">
        <f>+IF(K213&lt;=$J$7,0,IF(K213&gt;=$L$7,0,IF(K213&gt;=$J$7,H213)))</f>
        <v>0</v>
      </c>
      <c r="O213" s="60">
        <f>+IF(K213&gt;=$L$7,I213,0)</f>
        <v>44682.12</v>
      </c>
      <c r="P213"/>
      <c r="Q213"/>
      <c r="R213"/>
      <c r="S213"/>
    </row>
    <row r="214" spans="1:19" s="6" customFormat="1" ht="22.5" customHeight="1">
      <c r="A214" s="19">
        <v>43122</v>
      </c>
      <c r="B214" s="23" t="s">
        <v>756</v>
      </c>
      <c r="C214" s="23" t="s">
        <v>624</v>
      </c>
      <c r="D214" s="37" t="s">
        <v>68</v>
      </c>
      <c r="E214" s="37" t="s">
        <v>794</v>
      </c>
      <c r="F214" s="8">
        <v>16275.04</v>
      </c>
      <c r="G214" s="8"/>
      <c r="H214" s="8"/>
      <c r="I214" s="44">
        <f>SUM(F214:H214)</f>
        <v>16275.04</v>
      </c>
      <c r="J214" s="19">
        <v>43040</v>
      </c>
      <c r="K214" s="58">
        <v>244</v>
      </c>
      <c r="L214" s="59">
        <f>+IF(K214&lt;=$I$7,I214,0)</f>
        <v>0</v>
      </c>
      <c r="M214" s="59">
        <f>+IF(K214&lt;=$I$7,0,IF(K214&lt;=$J$7,I214,0))</f>
        <v>0</v>
      </c>
      <c r="N214" s="59">
        <f>+IF(K214&lt;=$J$7,0,IF(K214&gt;=$L$7,0,IF(K214&gt;=$J$7,H214)))</f>
        <v>0</v>
      </c>
      <c r="O214" s="60">
        <f>+IF(K214&gt;=$L$7,I214,0)</f>
        <v>16275.04</v>
      </c>
      <c r="P214"/>
      <c r="Q214"/>
      <c r="R214"/>
      <c r="S214"/>
    </row>
    <row r="215" spans="1:19" s="7" customFormat="1" ht="22.5" customHeight="1">
      <c r="A215" s="19">
        <v>43070</v>
      </c>
      <c r="B215" s="23" t="s">
        <v>25</v>
      </c>
      <c r="C215" s="23" t="s">
        <v>624</v>
      </c>
      <c r="D215" s="37" t="s">
        <v>693</v>
      </c>
      <c r="E215" s="37" t="s">
        <v>794</v>
      </c>
      <c r="F215" s="8">
        <v>6509.92</v>
      </c>
      <c r="G215" s="8"/>
      <c r="H215" s="8"/>
      <c r="I215" s="44">
        <f>SUM(F215:H215)</f>
        <v>6509.92</v>
      </c>
      <c r="J215" s="19">
        <v>42892</v>
      </c>
      <c r="K215" s="58">
        <v>246</v>
      </c>
      <c r="L215" s="59">
        <f>+IF(K215&lt;=$I$7,I215,0)</f>
        <v>0</v>
      </c>
      <c r="M215" s="59">
        <f>+IF(K215&lt;=$I$7,0,IF(K215&lt;=$J$7,I215,0))</f>
        <v>0</v>
      </c>
      <c r="N215" s="59">
        <f>+IF(K215&lt;=$J$7,0,IF(K215&gt;=$L$7,0,IF(K215&gt;=$J$7,H215)))</f>
        <v>0</v>
      </c>
      <c r="O215" s="60">
        <f>+IF(K215&gt;=$L$7,I215,0)</f>
        <v>6509.92</v>
      </c>
      <c r="P215"/>
      <c r="Q215"/>
      <c r="R215"/>
      <c r="S215"/>
    </row>
    <row r="216" spans="1:19" s="7" customFormat="1" ht="22.5" customHeight="1">
      <c r="A216" s="19">
        <v>43076</v>
      </c>
      <c r="B216" s="23" t="s">
        <v>25</v>
      </c>
      <c r="C216" s="23" t="s">
        <v>624</v>
      </c>
      <c r="D216" s="37" t="s">
        <v>696</v>
      </c>
      <c r="E216" s="37" t="s">
        <v>794</v>
      </c>
      <c r="F216" s="8">
        <v>11493.58</v>
      </c>
      <c r="G216" s="8"/>
      <c r="H216" s="8"/>
      <c r="I216" s="44">
        <f>SUM(F216:H216)</f>
        <v>11493.58</v>
      </c>
      <c r="J216" s="19">
        <v>42895</v>
      </c>
      <c r="K216" s="58">
        <v>247</v>
      </c>
      <c r="L216" s="59">
        <f>+IF(K216&lt;=$I$7,I216,0)</f>
        <v>0</v>
      </c>
      <c r="M216" s="59">
        <f>+IF(K216&lt;=$I$7,0,IF(K216&lt;=$J$7,I216,0))</f>
        <v>0</v>
      </c>
      <c r="N216" s="59">
        <f>+IF(K216&lt;=$J$7,0,IF(K216&gt;=$L$7,0,IF(K216&gt;=$J$7,H216)))</f>
        <v>0</v>
      </c>
      <c r="O216" s="60">
        <f>+IF(K216&gt;=$L$7,I216,0)</f>
        <v>11493.58</v>
      </c>
      <c r="P216"/>
      <c r="Q216"/>
      <c r="R216"/>
      <c r="S216"/>
    </row>
    <row r="217" spans="1:19" s="7" customFormat="1" ht="22.5" customHeight="1">
      <c r="A217" s="19">
        <v>43076</v>
      </c>
      <c r="B217" s="23" t="s">
        <v>25</v>
      </c>
      <c r="C217" s="23" t="s">
        <v>624</v>
      </c>
      <c r="D217" s="37" t="s">
        <v>696</v>
      </c>
      <c r="E217" s="37" t="s">
        <v>794</v>
      </c>
      <c r="F217" s="8">
        <v>13207.6</v>
      </c>
      <c r="G217" s="8"/>
      <c r="H217" s="8"/>
      <c r="I217" s="44">
        <f>SUM(F217:H217)</f>
        <v>13207.6</v>
      </c>
      <c r="J217" s="19">
        <v>43032</v>
      </c>
      <c r="K217" s="58">
        <v>248</v>
      </c>
      <c r="L217" s="59">
        <f>+IF(K217&lt;=$I$7,I217,0)</f>
        <v>0</v>
      </c>
      <c r="M217" s="59">
        <f>+IF(K217&lt;=$I$7,0,IF(K217&lt;=$J$7,I217,0))</f>
        <v>0</v>
      </c>
      <c r="N217" s="59">
        <f>+IF(K217&lt;=$J$7,0,IF(K217&gt;=$L$7,0,IF(K217&gt;=$J$7,H217)))</f>
        <v>0</v>
      </c>
      <c r="O217" s="60">
        <f>+IF(K217&gt;=$L$7,I217,0)</f>
        <v>13207.6</v>
      </c>
      <c r="P217"/>
      <c r="Q217"/>
      <c r="R217"/>
      <c r="S217"/>
    </row>
    <row r="218" spans="1:19" s="7" customFormat="1" ht="20.25" customHeight="1">
      <c r="A218" s="19">
        <v>43063</v>
      </c>
      <c r="B218" s="23" t="s">
        <v>25</v>
      </c>
      <c r="C218" s="23" t="s">
        <v>624</v>
      </c>
      <c r="D218" s="37" t="s">
        <v>697</v>
      </c>
      <c r="E218" s="37" t="s">
        <v>794</v>
      </c>
      <c r="F218" s="8">
        <v>9003.14</v>
      </c>
      <c r="G218" s="8"/>
      <c r="H218" s="8"/>
      <c r="I218" s="44">
        <f>SUM(F218:H218)</f>
        <v>9003.14</v>
      </c>
      <c r="J218" s="19">
        <v>42935</v>
      </c>
      <c r="K218" s="58">
        <v>249</v>
      </c>
      <c r="L218" s="59">
        <f>+IF(K218&lt;=$I$7,I218,0)</f>
        <v>0</v>
      </c>
      <c r="M218" s="59">
        <f>+IF(K218&lt;=$I$7,0,IF(K218&lt;=$J$7,I218,0))</f>
        <v>0</v>
      </c>
      <c r="N218" s="59">
        <f>+IF(K218&lt;=$J$7,0,IF(K218&gt;=$L$7,0,IF(K218&gt;=$J$7,H218)))</f>
        <v>0</v>
      </c>
      <c r="O218" s="60">
        <f>+IF(K218&gt;=$L$7,I218,0)</f>
        <v>9003.14</v>
      </c>
      <c r="P218"/>
      <c r="Q218"/>
      <c r="R218"/>
      <c r="S218"/>
    </row>
    <row r="219" spans="1:19" s="7" customFormat="1" ht="22.5" customHeight="1">
      <c r="A219" s="19" t="s">
        <v>710</v>
      </c>
      <c r="B219" s="23" t="s">
        <v>25</v>
      </c>
      <c r="C219" s="23" t="s">
        <v>624</v>
      </c>
      <c r="D219" s="37" t="s">
        <v>731</v>
      </c>
      <c r="E219" s="37" t="s">
        <v>794</v>
      </c>
      <c r="F219" s="8">
        <v>10075.85</v>
      </c>
      <c r="G219" s="8"/>
      <c r="H219" s="8"/>
      <c r="I219" s="44">
        <f>SUM(F219:H219)</f>
        <v>10075.85</v>
      </c>
      <c r="J219" s="19">
        <v>43033</v>
      </c>
      <c r="K219" s="58">
        <v>250</v>
      </c>
      <c r="L219" s="59">
        <f>+IF(K219&lt;=$I$7,I219,0)</f>
        <v>0</v>
      </c>
      <c r="M219" s="59">
        <f>+IF(K219&lt;=$I$7,0,IF(K219&lt;=$J$7,I219,0))</f>
        <v>0</v>
      </c>
      <c r="N219" s="59">
        <f>+IF(K219&lt;=$J$7,0,IF(K219&gt;=$L$7,0,IF(K219&gt;=$J$7,H219)))</f>
        <v>0</v>
      </c>
      <c r="O219" s="60">
        <f>+IF(K219&gt;=$L$7,I219,0)</f>
        <v>10075.85</v>
      </c>
      <c r="P219"/>
      <c r="Q219"/>
      <c r="R219"/>
      <c r="S219"/>
    </row>
    <row r="220" spans="1:19" s="7" customFormat="1" ht="22.5" customHeight="1">
      <c r="A220" s="19">
        <v>43063</v>
      </c>
      <c r="B220" s="23" t="s">
        <v>25</v>
      </c>
      <c r="C220" s="23" t="s">
        <v>624</v>
      </c>
      <c r="D220" s="37" t="s">
        <v>732</v>
      </c>
      <c r="E220" s="37" t="s">
        <v>794</v>
      </c>
      <c r="F220" s="8">
        <v>19254.37</v>
      </c>
      <c r="G220" s="8"/>
      <c r="H220" s="8"/>
      <c r="I220" s="44">
        <f>SUM(F220:H220)</f>
        <v>19254.37</v>
      </c>
      <c r="J220" s="19">
        <v>42871</v>
      </c>
      <c r="K220" s="58">
        <v>251</v>
      </c>
      <c r="L220" s="59">
        <f>+IF(K220&lt;=$I$7,I220,0)</f>
        <v>0</v>
      </c>
      <c r="M220" s="59">
        <f>+IF(K220&lt;=$I$7,0,IF(K220&lt;=$J$7,I220,0))</f>
        <v>0</v>
      </c>
      <c r="N220" s="59">
        <f>+IF(K220&lt;=$J$7,0,IF(K220&gt;=$L$7,0,IF(K220&gt;=$J$7,H220)))</f>
        <v>0</v>
      </c>
      <c r="O220" s="60">
        <f>+IF(K220&gt;=$L$7,I220,0)</f>
        <v>19254.37</v>
      </c>
      <c r="P220"/>
      <c r="Q220"/>
      <c r="R220"/>
      <c r="S220"/>
    </row>
    <row r="221" spans="1:19" s="6" customFormat="1" ht="22.5" customHeight="1">
      <c r="A221" s="19">
        <v>43087</v>
      </c>
      <c r="B221" s="23" t="s">
        <v>25</v>
      </c>
      <c r="C221" s="23" t="s">
        <v>624</v>
      </c>
      <c r="D221" s="37" t="s">
        <v>730</v>
      </c>
      <c r="E221" s="37" t="s">
        <v>794</v>
      </c>
      <c r="F221" s="8">
        <v>4019.08</v>
      </c>
      <c r="G221" s="8"/>
      <c r="H221" s="8"/>
      <c r="I221" s="44">
        <f>SUM(F221:H221)</f>
        <v>4019.08</v>
      </c>
      <c r="J221" s="19">
        <v>42871</v>
      </c>
      <c r="K221" s="58">
        <v>252</v>
      </c>
      <c r="L221" s="59">
        <f>+IF(K221&lt;=$I$7,I221,0)</f>
        <v>0</v>
      </c>
      <c r="M221" s="59">
        <f>+IF(K221&lt;=$I$7,0,IF(K221&lt;=$J$7,I221,0))</f>
        <v>0</v>
      </c>
      <c r="N221" s="59">
        <f>+IF(K221&lt;=$J$7,0,IF(K221&gt;=$L$7,0,IF(K221&gt;=$J$7,H221)))</f>
        <v>0</v>
      </c>
      <c r="O221" s="60">
        <f>+IF(K221&gt;=$L$7,I221,0)</f>
        <v>4019.08</v>
      </c>
      <c r="P221"/>
      <c r="Q221"/>
      <c r="R221"/>
      <c r="S221"/>
    </row>
    <row r="222" spans="1:19" s="6" customFormat="1" ht="22.5" customHeight="1">
      <c r="A222" s="30">
        <v>42451</v>
      </c>
      <c r="B222" s="23" t="s">
        <v>84</v>
      </c>
      <c r="C222" s="23" t="s">
        <v>624</v>
      </c>
      <c r="D222" s="37" t="s">
        <v>309</v>
      </c>
      <c r="E222" s="37" t="s">
        <v>794</v>
      </c>
      <c r="F222" s="8">
        <v>207066.4</v>
      </c>
      <c r="G222" s="8"/>
      <c r="H222" s="8"/>
      <c r="I222" s="44">
        <f>SUM(F222:H222)</f>
        <v>207066.4</v>
      </c>
      <c r="J222" s="19">
        <v>42954</v>
      </c>
      <c r="K222" s="58">
        <v>253</v>
      </c>
      <c r="L222" s="59">
        <f>+IF(K222&lt;=$I$7,I222,0)</f>
        <v>0</v>
      </c>
      <c r="M222" s="59">
        <f>+IF(K222&lt;=$I$7,0,IF(K222&lt;=$J$7,I222,0))</f>
        <v>0</v>
      </c>
      <c r="N222" s="59">
        <f>+IF(K222&lt;=$J$7,0,IF(K222&gt;=$L$7,0,IF(K222&gt;=$J$7,H222)))</f>
        <v>0</v>
      </c>
      <c r="O222" s="60">
        <f>+IF(K222&gt;=$L$7,I222,0)</f>
        <v>207066.4</v>
      </c>
      <c r="P222"/>
      <c r="Q222"/>
      <c r="R222"/>
      <c r="S222"/>
    </row>
    <row r="223" spans="1:19" s="7" customFormat="1" ht="22.5" customHeight="1">
      <c r="A223" s="19">
        <v>42886</v>
      </c>
      <c r="B223" s="23" t="s">
        <v>554</v>
      </c>
      <c r="C223" s="23" t="s">
        <v>624</v>
      </c>
      <c r="D223" s="38" t="s">
        <v>553</v>
      </c>
      <c r="E223" s="37" t="s">
        <v>794</v>
      </c>
      <c r="F223" s="8">
        <v>7447</v>
      </c>
      <c r="G223" s="8"/>
      <c r="H223" s="8"/>
      <c r="I223" s="44">
        <f>SUM(F223:H223)</f>
        <v>7447</v>
      </c>
      <c r="J223" s="19">
        <v>42899</v>
      </c>
      <c r="K223" s="58">
        <v>254</v>
      </c>
      <c r="L223" s="59">
        <f>+IF(K223&lt;=$I$7,I223,0)</f>
        <v>0</v>
      </c>
      <c r="M223" s="59">
        <f>+IF(K223&lt;=$I$7,0,IF(K223&lt;=$J$7,I223,0))</f>
        <v>0</v>
      </c>
      <c r="N223" s="59">
        <f>+IF(K223&lt;=$J$7,0,IF(K223&gt;=$L$7,0,IF(K223&gt;=$J$7,H223)))</f>
        <v>0</v>
      </c>
      <c r="O223" s="60">
        <f>+IF(K223&gt;=$L$7,I223,0)</f>
        <v>7447</v>
      </c>
      <c r="P223"/>
      <c r="Q223"/>
      <c r="R223"/>
      <c r="S223"/>
    </row>
    <row r="224" spans="1:19" s="7" customFormat="1" ht="22.5" customHeight="1">
      <c r="A224" s="19">
        <v>42886</v>
      </c>
      <c r="B224" s="23" t="s">
        <v>554</v>
      </c>
      <c r="C224" s="23" t="s">
        <v>624</v>
      </c>
      <c r="D224" s="38" t="s">
        <v>555</v>
      </c>
      <c r="E224" s="37" t="s">
        <v>794</v>
      </c>
      <c r="F224" s="8">
        <v>9027</v>
      </c>
      <c r="G224" s="8"/>
      <c r="H224" s="8"/>
      <c r="I224" s="44">
        <f>SUM(F224:H224)</f>
        <v>9027</v>
      </c>
      <c r="J224" s="19">
        <v>43004</v>
      </c>
      <c r="K224" s="58">
        <v>255</v>
      </c>
      <c r="L224" s="59">
        <f>+IF(K224&lt;=$I$7,I224,0)</f>
        <v>0</v>
      </c>
      <c r="M224" s="59">
        <f>+IF(K224&lt;=$I$7,0,IF(K224&lt;=$J$7,I224,0))</f>
        <v>0</v>
      </c>
      <c r="N224" s="59">
        <f>+IF(K224&lt;=$J$7,0,IF(K224&gt;=$L$7,0,IF(K224&gt;=$J$7,H224)))</f>
        <v>0</v>
      </c>
      <c r="O224" s="60">
        <f>+IF(K224&gt;=$L$7,I224,0)</f>
        <v>9027</v>
      </c>
      <c r="P224"/>
      <c r="Q224"/>
      <c r="R224"/>
      <c r="S224"/>
    </row>
    <row r="225" spans="1:19" s="7" customFormat="1" ht="22.5" customHeight="1">
      <c r="A225" s="19">
        <v>42858</v>
      </c>
      <c r="B225" s="23" t="s">
        <v>554</v>
      </c>
      <c r="C225" s="23" t="s">
        <v>624</v>
      </c>
      <c r="D225" s="38" t="s">
        <v>556</v>
      </c>
      <c r="E225" s="37" t="s">
        <v>794</v>
      </c>
      <c r="F225" s="8">
        <v>34456</v>
      </c>
      <c r="G225" s="8"/>
      <c r="H225" s="8"/>
      <c r="I225" s="44">
        <f>SUM(F225:H225)</f>
        <v>34456</v>
      </c>
      <c r="J225" s="19">
        <v>43004</v>
      </c>
      <c r="K225" s="58">
        <v>256</v>
      </c>
      <c r="L225" s="59">
        <f>+IF(K225&lt;=$I$7,I225,0)</f>
        <v>0</v>
      </c>
      <c r="M225" s="59">
        <f>+IF(K225&lt;=$I$7,0,IF(K225&lt;=$J$7,I225,0))</f>
        <v>0</v>
      </c>
      <c r="N225" s="59">
        <f>+IF(K225&lt;=$J$7,0,IF(K225&gt;=$L$7,0,IF(K225&gt;=$J$7,H225)))</f>
        <v>0</v>
      </c>
      <c r="O225" s="60">
        <f>+IF(K225&gt;=$L$7,I225,0)</f>
        <v>34456</v>
      </c>
      <c r="P225"/>
      <c r="Q225"/>
      <c r="R225"/>
      <c r="S225"/>
    </row>
    <row r="226" spans="1:19" s="7" customFormat="1" ht="22.5" customHeight="1">
      <c r="A226" s="19">
        <v>42829</v>
      </c>
      <c r="B226" s="23" t="s">
        <v>554</v>
      </c>
      <c r="C226" s="23" t="s">
        <v>624</v>
      </c>
      <c r="D226" s="38" t="s">
        <v>557</v>
      </c>
      <c r="E226" s="37" t="s">
        <v>794</v>
      </c>
      <c r="F226" s="8">
        <v>39117</v>
      </c>
      <c r="G226" s="8"/>
      <c r="H226" s="8"/>
      <c r="I226" s="44">
        <f>SUM(F226:H226)</f>
        <v>39117</v>
      </c>
      <c r="J226" s="19">
        <v>43028</v>
      </c>
      <c r="K226" s="58">
        <v>257</v>
      </c>
      <c r="L226" s="59">
        <f>+IF(K226&lt;=$I$7,I226,0)</f>
        <v>0</v>
      </c>
      <c r="M226" s="59">
        <f>+IF(K226&lt;=$I$7,0,IF(K226&lt;=$J$7,I226,0))</f>
        <v>0</v>
      </c>
      <c r="N226" s="59">
        <f>+IF(K226&lt;=$J$7,0,IF(K226&gt;=$L$7,0,IF(K226&gt;=$J$7,H226)))</f>
        <v>0</v>
      </c>
      <c r="O226" s="60">
        <f>+IF(K226&gt;=$L$7,I226,0)</f>
        <v>39117</v>
      </c>
      <c r="P226"/>
      <c r="Q226"/>
      <c r="R226"/>
      <c r="S226"/>
    </row>
    <row r="227" spans="1:19" s="6" customFormat="1" ht="22.5" customHeight="1">
      <c r="A227" s="19">
        <v>43069</v>
      </c>
      <c r="B227" s="23" t="s">
        <v>554</v>
      </c>
      <c r="C227" s="23" t="s">
        <v>624</v>
      </c>
      <c r="D227" s="38" t="s">
        <v>15</v>
      </c>
      <c r="E227" s="37" t="s">
        <v>794</v>
      </c>
      <c r="F227" s="51">
        <v>121186</v>
      </c>
      <c r="G227" s="8"/>
      <c r="H227" s="8"/>
      <c r="I227" s="44">
        <f>SUM(F227:H227)</f>
        <v>121186</v>
      </c>
      <c r="J227" s="19">
        <v>42919</v>
      </c>
      <c r="K227" s="58">
        <v>258</v>
      </c>
      <c r="L227" s="59">
        <f>+IF(K227&lt;=$I$7,I227,0)</f>
        <v>0</v>
      </c>
      <c r="M227" s="59">
        <f>+IF(K227&lt;=$I$7,0,IF(K227&lt;=$J$7,I227,0))</f>
        <v>0</v>
      </c>
      <c r="N227" s="59">
        <f>+IF(K227&lt;=$J$7,0,IF(K227&gt;=$L$7,0,IF(K227&gt;=$J$7,H227)))</f>
        <v>0</v>
      </c>
      <c r="O227" s="60">
        <f>+IF(K227&gt;=$L$7,I227,0)</f>
        <v>121186</v>
      </c>
      <c r="P227"/>
      <c r="Q227"/>
      <c r="R227"/>
      <c r="S227"/>
    </row>
    <row r="228" spans="1:19" s="7" customFormat="1" ht="22.5" customHeight="1">
      <c r="A228" s="19">
        <v>43082</v>
      </c>
      <c r="B228" s="23" t="s">
        <v>554</v>
      </c>
      <c r="C228" s="24" t="s">
        <v>624</v>
      </c>
      <c r="D228" s="38" t="s">
        <v>587</v>
      </c>
      <c r="E228" s="37" t="s">
        <v>794</v>
      </c>
      <c r="F228" s="8">
        <v>134166</v>
      </c>
      <c r="G228" s="8"/>
      <c r="H228" s="8"/>
      <c r="I228" s="44">
        <f>SUM(F228:H228)</f>
        <v>134166</v>
      </c>
      <c r="J228" s="19">
        <v>43048</v>
      </c>
      <c r="K228" s="58">
        <v>264</v>
      </c>
      <c r="L228" s="59">
        <f>+IF(K228&lt;=$I$7,I228,0)</f>
        <v>0</v>
      </c>
      <c r="M228" s="59">
        <f>+IF(K228&lt;=$I$7,0,IF(K228&lt;=$J$7,I228,0))</f>
        <v>0</v>
      </c>
      <c r="N228" s="59">
        <f>+IF(K228&lt;=$J$7,0,IF(K228&gt;=$L$7,0,IF(K228&gt;=$J$7,H228)))</f>
        <v>0</v>
      </c>
      <c r="O228" s="60">
        <f>+IF(K228&gt;=$L$7,I228,0)</f>
        <v>134166</v>
      </c>
      <c r="P228"/>
      <c r="Q228"/>
      <c r="R228"/>
      <c r="S228"/>
    </row>
    <row r="229" spans="1:19" s="7" customFormat="1" ht="22.5" customHeight="1">
      <c r="A229" s="19">
        <v>42097</v>
      </c>
      <c r="B229" s="23" t="s">
        <v>3</v>
      </c>
      <c r="C229" s="24" t="s">
        <v>624</v>
      </c>
      <c r="D229" s="38" t="s">
        <v>192</v>
      </c>
      <c r="E229" s="37" t="s">
        <v>794</v>
      </c>
      <c r="F229" s="8">
        <v>30739</v>
      </c>
      <c r="G229" s="8"/>
      <c r="H229" s="8"/>
      <c r="I229" s="42">
        <f>SUM(F229:H229)</f>
        <v>30739</v>
      </c>
      <c r="J229" s="19">
        <v>43026</v>
      </c>
      <c r="K229" s="58">
        <v>293</v>
      </c>
      <c r="L229" s="59">
        <f>+IF(K229&lt;=$I$7,I229,0)</f>
        <v>0</v>
      </c>
      <c r="M229" s="59">
        <f>+IF(K229&lt;=$I$7,0,IF(K229&lt;=$J$7,I229,0))</f>
        <v>0</v>
      </c>
      <c r="N229" s="59">
        <f>+IF(K229&lt;=$J$7,0,IF(K229&gt;=$L$7,0,IF(K229&gt;=$J$7,H229)))</f>
        <v>0</v>
      </c>
      <c r="O229" s="60">
        <f>+IF(K229&gt;=$L$7,I229,0)</f>
        <v>30739</v>
      </c>
      <c r="P229"/>
      <c r="Q229"/>
      <c r="R229"/>
      <c r="S229"/>
    </row>
    <row r="230" spans="1:19" s="7" customFormat="1" ht="22.5" customHeight="1">
      <c r="A230" s="19" t="s">
        <v>354</v>
      </c>
      <c r="B230" s="23" t="s">
        <v>161</v>
      </c>
      <c r="C230" s="24" t="s">
        <v>624</v>
      </c>
      <c r="D230" s="38" t="s">
        <v>162</v>
      </c>
      <c r="E230" s="37" t="s">
        <v>794</v>
      </c>
      <c r="F230" s="51">
        <v>7880.41</v>
      </c>
      <c r="G230" s="8"/>
      <c r="H230" s="8"/>
      <c r="I230" s="44">
        <f>SUM(F230:H230)</f>
        <v>7880.41</v>
      </c>
      <c r="J230" s="31" t="s">
        <v>323</v>
      </c>
      <c r="K230" s="58">
        <v>323</v>
      </c>
      <c r="L230" s="59">
        <f>+IF(K230&lt;=$I$7,I230,0)</f>
        <v>0</v>
      </c>
      <c r="M230" s="59">
        <f>+IF(K230&lt;=$I$7,0,IF(K230&lt;=$J$7,I230,0))</f>
        <v>0</v>
      </c>
      <c r="N230" s="59">
        <f>+IF(K230&lt;=$J$7,0,IF(K230&gt;=$L$7,0,IF(K230&gt;=$J$7,H230)))</f>
        <v>0</v>
      </c>
      <c r="O230" s="60">
        <f>+IF(K230&gt;=$L$7,I230,0)</f>
        <v>7880.41</v>
      </c>
      <c r="P230"/>
      <c r="Q230"/>
      <c r="R230"/>
      <c r="S230"/>
    </row>
    <row r="231" spans="1:19" s="7" customFormat="1" ht="22.5" customHeight="1">
      <c r="A231" s="19">
        <v>43042</v>
      </c>
      <c r="B231" s="23" t="s">
        <v>25</v>
      </c>
      <c r="C231" s="24" t="s">
        <v>624</v>
      </c>
      <c r="D231" s="37" t="s">
        <v>730</v>
      </c>
      <c r="E231" s="37" t="s">
        <v>794</v>
      </c>
      <c r="F231" s="8">
        <v>11451.78</v>
      </c>
      <c r="G231" s="8"/>
      <c r="H231" s="8"/>
      <c r="I231" s="44">
        <f>SUM(F231:H231)</f>
        <v>11451.78</v>
      </c>
      <c r="J231" s="21" t="s">
        <v>406</v>
      </c>
      <c r="K231" s="58">
        <v>491</v>
      </c>
      <c r="L231" s="59">
        <f>+IF(K231&lt;=$I$7,I231,0)</f>
        <v>0</v>
      </c>
      <c r="M231" s="59">
        <f>+IF(K231&lt;=$I$7,0,IF(K231&lt;=$J$7,I231,0))</f>
        <v>0</v>
      </c>
      <c r="N231" s="59">
        <f>+IF(K231&lt;=$J$7,0,IF(K231&gt;=$L$7,0,IF(K231&gt;=$J$7,H231)))</f>
        <v>0</v>
      </c>
      <c r="O231" s="60">
        <f>+IF(K231&gt;=$L$7,I231,0)</f>
        <v>11451.78</v>
      </c>
      <c r="P231"/>
      <c r="Q231"/>
      <c r="R231"/>
      <c r="S231"/>
    </row>
    <row r="232" spans="1:19" s="7" customFormat="1" ht="22.5" customHeight="1">
      <c r="A232" s="19">
        <v>43046</v>
      </c>
      <c r="B232" s="23" t="s">
        <v>25</v>
      </c>
      <c r="C232" s="24" t="s">
        <v>624</v>
      </c>
      <c r="D232" s="37" t="s">
        <v>730</v>
      </c>
      <c r="E232" s="37" t="s">
        <v>794</v>
      </c>
      <c r="F232" s="8">
        <v>7123.21</v>
      </c>
      <c r="G232" s="8"/>
      <c r="H232" s="8"/>
      <c r="I232" s="44">
        <f>SUM(F232:H232)</f>
        <v>7123.21</v>
      </c>
      <c r="J232" s="19" t="s">
        <v>420</v>
      </c>
      <c r="K232" s="58">
        <v>492</v>
      </c>
      <c r="L232" s="59">
        <f>+IF(K232&lt;=$I$7,I232,0)</f>
        <v>0</v>
      </c>
      <c r="M232" s="59">
        <f>+IF(K232&lt;=$I$7,0,IF(K232&lt;=$J$7,I232,0))</f>
        <v>0</v>
      </c>
      <c r="N232" s="59">
        <f>+IF(K232&lt;=$J$7,0,IF(K232&gt;=$L$7,0,IF(K232&gt;=$J$7,H232)))</f>
        <v>0</v>
      </c>
      <c r="O232" s="60">
        <f>+IF(K232&gt;=$L$7,I232,0)</f>
        <v>7123.21</v>
      </c>
      <c r="P232"/>
      <c r="Q232"/>
      <c r="R232"/>
      <c r="S232"/>
    </row>
    <row r="233" spans="1:19" s="6" customFormat="1" ht="22.5" customHeight="1">
      <c r="A233" s="19">
        <v>43052</v>
      </c>
      <c r="B233" s="23" t="s">
        <v>25</v>
      </c>
      <c r="C233" s="24" t="s">
        <v>624</v>
      </c>
      <c r="D233" s="37" t="s">
        <v>687</v>
      </c>
      <c r="E233" s="37" t="s">
        <v>794</v>
      </c>
      <c r="F233" s="8">
        <v>5178.7</v>
      </c>
      <c r="G233" s="8"/>
      <c r="H233" s="8"/>
      <c r="I233" s="44">
        <f>SUM(F233:H233)</f>
        <v>5178.7</v>
      </c>
      <c r="J233" s="19" t="s">
        <v>421</v>
      </c>
      <c r="K233" s="58">
        <v>493</v>
      </c>
      <c r="L233" s="59">
        <f>+IF(K233&lt;=$I$7,I233,0)</f>
        <v>0</v>
      </c>
      <c r="M233" s="59">
        <f>+IF(K233&lt;=$I$7,0,IF(K233&lt;=$J$7,I233,0))</f>
        <v>0</v>
      </c>
      <c r="N233" s="59">
        <f>+IF(K233&lt;=$J$7,0,IF(K233&gt;=$L$7,0,IF(K233&gt;=$J$7,H233)))</f>
        <v>0</v>
      </c>
      <c r="O233" s="60">
        <f>+IF(K233&gt;=$L$7,I233,0)</f>
        <v>5178.7</v>
      </c>
      <c r="P233"/>
      <c r="Q233"/>
      <c r="R233"/>
      <c r="S233"/>
    </row>
    <row r="234" spans="1:19" s="6" customFormat="1" ht="22.5" customHeight="1">
      <c r="A234" s="19">
        <v>43052</v>
      </c>
      <c r="B234" s="23" t="s">
        <v>25</v>
      </c>
      <c r="C234" s="24" t="s">
        <v>624</v>
      </c>
      <c r="D234" s="37" t="s">
        <v>686</v>
      </c>
      <c r="E234" s="37" t="s">
        <v>794</v>
      </c>
      <c r="F234" s="8">
        <v>11592.52</v>
      </c>
      <c r="G234" s="8"/>
      <c r="H234" s="8"/>
      <c r="I234" s="44">
        <f>SUM(F234:H234)</f>
        <v>11592.52</v>
      </c>
      <c r="J234" s="19" t="s">
        <v>422</v>
      </c>
      <c r="K234" s="58">
        <v>494</v>
      </c>
      <c r="L234" s="59">
        <f>+IF(K234&lt;=$I$7,I234,0)</f>
        <v>0</v>
      </c>
      <c r="M234" s="59">
        <f>+IF(K234&lt;=$I$7,0,IF(K234&lt;=$J$7,I234,0))</f>
        <v>0</v>
      </c>
      <c r="N234" s="59">
        <f>+IF(K234&lt;=$J$7,0,IF(K234&gt;=$L$7,0,IF(K234&gt;=$J$7,H234)))</f>
        <v>0</v>
      </c>
      <c r="O234" s="60">
        <f>+IF(K234&gt;=$L$7,I234,0)</f>
        <v>11592.52</v>
      </c>
      <c r="P234"/>
      <c r="Q234"/>
      <c r="R234"/>
      <c r="S234"/>
    </row>
    <row r="235" spans="1:19" s="6" customFormat="1" ht="22.5" customHeight="1">
      <c r="A235" s="19">
        <v>43063</v>
      </c>
      <c r="B235" s="23" t="s">
        <v>25</v>
      </c>
      <c r="C235" s="24" t="s">
        <v>624</v>
      </c>
      <c r="D235" s="37" t="s">
        <v>711</v>
      </c>
      <c r="E235" s="37" t="s">
        <v>794</v>
      </c>
      <c r="F235" s="8">
        <v>11612.33</v>
      </c>
      <c r="G235" s="8"/>
      <c r="H235" s="8"/>
      <c r="I235" s="44">
        <f>SUM(F235:H235)</f>
        <v>11612.33</v>
      </c>
      <c r="J235" s="19" t="s">
        <v>423</v>
      </c>
      <c r="K235" s="58">
        <v>495</v>
      </c>
      <c r="L235" s="59">
        <f>+IF(K235&lt;=$I$7,I235,0)</f>
        <v>0</v>
      </c>
      <c r="M235" s="59">
        <f>+IF(K235&lt;=$I$7,0,IF(K235&lt;=$J$7,I235,0))</f>
        <v>0</v>
      </c>
      <c r="N235" s="59">
        <f>+IF(K235&lt;=$J$7,0,IF(K235&gt;=$L$7,0,IF(K235&gt;=$J$7,H235)))</f>
        <v>0</v>
      </c>
      <c r="O235" s="60">
        <f>+IF(K235&gt;=$L$7,I235,0)</f>
        <v>11612.33</v>
      </c>
      <c r="P235"/>
      <c r="Q235"/>
      <c r="R235"/>
      <c r="S235"/>
    </row>
    <row r="236" spans="1:19" s="12" customFormat="1" ht="22.5" customHeight="1">
      <c r="A236" s="19">
        <v>43063</v>
      </c>
      <c r="B236" s="23" t="s">
        <v>25</v>
      </c>
      <c r="C236" s="23" t="s">
        <v>624</v>
      </c>
      <c r="D236" s="37" t="s">
        <v>712</v>
      </c>
      <c r="E236" s="37" t="s">
        <v>794</v>
      </c>
      <c r="F236" s="8">
        <v>13441.33</v>
      </c>
      <c r="G236" s="8"/>
      <c r="H236" s="8"/>
      <c r="I236" s="44">
        <f>SUM(F236:H236)</f>
        <v>13441.33</v>
      </c>
      <c r="J236" s="19" t="s">
        <v>424</v>
      </c>
      <c r="K236" s="58">
        <v>496</v>
      </c>
      <c r="L236" s="59">
        <f>+IF(K236&lt;=$I$7,I236,0)</f>
        <v>0</v>
      </c>
      <c r="M236" s="59">
        <f>+IF(K236&lt;=$I$7,0,IF(K236&lt;=$J$7,I236,0))</f>
        <v>0</v>
      </c>
      <c r="N236" s="59">
        <f>+IF(K236&lt;=$J$7,0,IF(K236&gt;=$L$7,0,IF(K236&gt;=$J$7,H236)))</f>
        <v>0</v>
      </c>
      <c r="O236" s="60">
        <f>+IF(K236&gt;=$L$7,I236,0)</f>
        <v>13441.33</v>
      </c>
      <c r="P236"/>
      <c r="Q236"/>
      <c r="R236"/>
      <c r="S236"/>
    </row>
    <row r="237" spans="1:19" s="12" customFormat="1" ht="22.5" customHeight="1">
      <c r="A237" s="19">
        <v>43063</v>
      </c>
      <c r="B237" s="23" t="s">
        <v>25</v>
      </c>
      <c r="C237" s="23" t="s">
        <v>624</v>
      </c>
      <c r="D237" s="37" t="s">
        <v>705</v>
      </c>
      <c r="E237" s="37" t="s">
        <v>794</v>
      </c>
      <c r="F237" s="8">
        <v>8510.64</v>
      </c>
      <c r="G237" s="8"/>
      <c r="H237" s="8"/>
      <c r="I237" s="44">
        <f>SUM(F237:H237)</f>
        <v>8510.64</v>
      </c>
      <c r="J237" s="19" t="s">
        <v>425</v>
      </c>
      <c r="K237" s="58">
        <v>497</v>
      </c>
      <c r="L237" s="59">
        <f>+IF(K237&lt;=$I$7,I237,0)</f>
        <v>0</v>
      </c>
      <c r="M237" s="59">
        <f>+IF(K237&lt;=$I$7,0,IF(K237&lt;=$J$7,I237,0))</f>
        <v>0</v>
      </c>
      <c r="N237" s="59">
        <f>+IF(K237&lt;=$J$7,0,IF(K237&gt;=$L$7,0,IF(K237&gt;=$J$7,H237)))</f>
        <v>0</v>
      </c>
      <c r="O237" s="60">
        <f>+IF(K237&gt;=$L$7,I237,0)</f>
        <v>8510.64</v>
      </c>
      <c r="P237"/>
      <c r="Q237"/>
      <c r="R237"/>
      <c r="S237"/>
    </row>
    <row r="238" spans="1:19" s="12" customFormat="1" ht="22.5" customHeight="1">
      <c r="A238" s="19">
        <v>43428</v>
      </c>
      <c r="B238" s="23" t="s">
        <v>25</v>
      </c>
      <c r="C238" s="23" t="s">
        <v>624</v>
      </c>
      <c r="D238" s="37" t="s">
        <v>706</v>
      </c>
      <c r="E238" s="37" t="s">
        <v>794</v>
      </c>
      <c r="F238" s="8">
        <v>4966.57</v>
      </c>
      <c r="G238" s="8"/>
      <c r="H238" s="8"/>
      <c r="I238" s="44">
        <f>SUM(F238:H238)</f>
        <v>4966.57</v>
      </c>
      <c r="J238" s="19" t="s">
        <v>425</v>
      </c>
      <c r="K238" s="58">
        <v>498</v>
      </c>
      <c r="L238" s="59">
        <f>+IF(K238&lt;=$I$7,I238,0)</f>
        <v>0</v>
      </c>
      <c r="M238" s="59">
        <f>+IF(K238&lt;=$I$7,0,IF(K238&lt;=$J$7,I238,0))</f>
        <v>0</v>
      </c>
      <c r="N238" s="59">
        <f>+IF(K238&lt;=$J$7,0,IF(K238&gt;=$L$7,0,IF(K238&gt;=$J$7,H238)))</f>
        <v>0</v>
      </c>
      <c r="O238" s="60">
        <f>+IF(K238&gt;=$L$7,I238,0)</f>
        <v>4966.57</v>
      </c>
      <c r="P238"/>
      <c r="Q238"/>
      <c r="R238"/>
      <c r="S238"/>
    </row>
    <row r="239" spans="1:19" s="12" customFormat="1" ht="22.5" customHeight="1">
      <c r="A239" s="19">
        <v>42077</v>
      </c>
      <c r="B239" s="23" t="s">
        <v>25</v>
      </c>
      <c r="C239" s="23" t="s">
        <v>624</v>
      </c>
      <c r="D239" s="37" t="s">
        <v>730</v>
      </c>
      <c r="E239" s="37" t="s">
        <v>794</v>
      </c>
      <c r="F239" s="8">
        <v>11560.14</v>
      </c>
      <c r="G239" s="8"/>
      <c r="H239" s="8"/>
      <c r="I239" s="44">
        <f>SUM(F239:H239)</f>
        <v>11560.14</v>
      </c>
      <c r="J239" s="19" t="s">
        <v>426</v>
      </c>
      <c r="K239" s="58">
        <v>499</v>
      </c>
      <c r="L239" s="59">
        <f>+IF(K239&lt;=$I$7,I239,0)</f>
        <v>0</v>
      </c>
      <c r="M239" s="59">
        <f>+IF(K239&lt;=$I$7,0,IF(K239&lt;=$J$7,I239,0))</f>
        <v>0</v>
      </c>
      <c r="N239" s="59">
        <f>+IF(K239&lt;=$J$7,0,IF(K239&gt;=$L$7,0,IF(K239&gt;=$J$7,H239)))</f>
        <v>0</v>
      </c>
      <c r="O239" s="60">
        <f>+IF(K239&gt;=$L$7,I239,0)</f>
        <v>11560.14</v>
      </c>
      <c r="P239"/>
      <c r="Q239"/>
      <c r="R239"/>
      <c r="S239"/>
    </row>
    <row r="240" spans="1:19" s="12" customFormat="1" ht="22.5" customHeight="1">
      <c r="A240" s="19">
        <v>42133</v>
      </c>
      <c r="B240" s="23" t="s">
        <v>25</v>
      </c>
      <c r="C240" s="23" t="s">
        <v>624</v>
      </c>
      <c r="D240" s="37" t="s">
        <v>730</v>
      </c>
      <c r="E240" s="37" t="s">
        <v>794</v>
      </c>
      <c r="F240" s="8">
        <v>21403.17</v>
      </c>
      <c r="G240" s="8"/>
      <c r="H240" s="8"/>
      <c r="I240" s="44">
        <f>SUM(F240:H240)</f>
        <v>21403.17</v>
      </c>
      <c r="J240" s="19" t="s">
        <v>427</v>
      </c>
      <c r="K240" s="58">
        <v>500</v>
      </c>
      <c r="L240" s="59">
        <f>+IF(K240&lt;=$I$7,I240,0)</f>
        <v>0</v>
      </c>
      <c r="M240" s="59">
        <f>+IF(K240&lt;=$I$7,0,IF(K240&lt;=$J$7,I240,0))</f>
        <v>0</v>
      </c>
      <c r="N240" s="59">
        <f>+IF(K240&lt;=$J$7,0,IF(K240&gt;=$L$7,0,IF(K240&gt;=$J$7,H240)))</f>
        <v>0</v>
      </c>
      <c r="O240" s="60">
        <f>+IF(K240&gt;=$L$7,I240,0)</f>
        <v>21403.17</v>
      </c>
      <c r="P240"/>
      <c r="Q240"/>
      <c r="R240"/>
      <c r="S240"/>
    </row>
    <row r="241" spans="1:19" s="12" customFormat="1" ht="22.5" customHeight="1">
      <c r="A241" s="19">
        <v>42588</v>
      </c>
      <c r="B241" s="23" t="s">
        <v>25</v>
      </c>
      <c r="C241" s="23" t="s">
        <v>624</v>
      </c>
      <c r="D241" s="37" t="s">
        <v>730</v>
      </c>
      <c r="E241" s="37" t="s">
        <v>794</v>
      </c>
      <c r="F241" s="8">
        <v>12573</v>
      </c>
      <c r="G241" s="8"/>
      <c r="H241" s="8"/>
      <c r="I241" s="44">
        <f>SUM(F241:H241)</f>
        <v>12573</v>
      </c>
      <c r="J241" s="19" t="s">
        <v>428</v>
      </c>
      <c r="K241" s="58">
        <v>501</v>
      </c>
      <c r="L241" s="59">
        <f>+IF(K241&lt;=$I$7,I241,0)</f>
        <v>0</v>
      </c>
      <c r="M241" s="59">
        <f>+IF(K241&lt;=$I$7,0,IF(K241&lt;=$J$7,I241,0))</f>
        <v>0</v>
      </c>
      <c r="N241" s="59">
        <f>+IF(K241&lt;=$J$7,0,IF(K241&gt;=$L$7,0,IF(K241&gt;=$J$7,H241)))</f>
        <v>0</v>
      </c>
      <c r="O241" s="60">
        <f>+IF(K241&gt;=$L$7,I241,0)</f>
        <v>12573</v>
      </c>
      <c r="P241"/>
      <c r="Q241"/>
      <c r="R241"/>
      <c r="S241"/>
    </row>
    <row r="242" spans="1:19" s="7" customFormat="1" ht="22.5" customHeight="1">
      <c r="A242" s="19">
        <v>42565</v>
      </c>
      <c r="B242" s="23" t="s">
        <v>25</v>
      </c>
      <c r="C242" s="23" t="s">
        <v>624</v>
      </c>
      <c r="D242" s="37" t="s">
        <v>730</v>
      </c>
      <c r="E242" s="37" t="s">
        <v>794</v>
      </c>
      <c r="F242" s="8">
        <v>1936.51</v>
      </c>
      <c r="G242" s="8"/>
      <c r="H242" s="8"/>
      <c r="I242" s="44">
        <f>SUM(F242:H242)</f>
        <v>1936.51</v>
      </c>
      <c r="J242" s="19" t="s">
        <v>429</v>
      </c>
      <c r="K242" s="58">
        <v>502</v>
      </c>
      <c r="L242" s="59">
        <f>+IF(K242&lt;=$I$7,I242,0)</f>
        <v>0</v>
      </c>
      <c r="M242" s="59">
        <f>+IF(K242&lt;=$I$7,0,IF(K242&lt;=$J$7,I242,0))</f>
        <v>0</v>
      </c>
      <c r="N242" s="59">
        <f>+IF(K242&lt;=$J$7,0,IF(K242&gt;=$L$7,0,IF(K242&gt;=$J$7,H242)))</f>
        <v>0</v>
      </c>
      <c r="O242" s="60">
        <f>+IF(K242&gt;=$L$7,I242,0)</f>
        <v>1936.51</v>
      </c>
      <c r="P242"/>
      <c r="Q242"/>
      <c r="R242"/>
      <c r="S242"/>
    </row>
    <row r="243" spans="1:19" s="7" customFormat="1" ht="22.5" customHeight="1">
      <c r="A243" s="19">
        <v>42584</v>
      </c>
      <c r="B243" s="23" t="s">
        <v>25</v>
      </c>
      <c r="C243" s="23" t="s">
        <v>624</v>
      </c>
      <c r="D243" s="37" t="s">
        <v>730</v>
      </c>
      <c r="E243" s="37" t="s">
        <v>794</v>
      </c>
      <c r="F243" s="8">
        <v>32901</v>
      </c>
      <c r="G243" s="8"/>
      <c r="H243" s="8"/>
      <c r="I243" s="44">
        <f>SUM(F243:H243)</f>
        <v>32901</v>
      </c>
      <c r="J243" s="19" t="s">
        <v>514</v>
      </c>
      <c r="K243" s="58">
        <v>503</v>
      </c>
      <c r="L243" s="59">
        <f>+IF(K243&lt;=$I$7,I243,0)</f>
        <v>0</v>
      </c>
      <c r="M243" s="59">
        <f>+IF(K243&lt;=$I$7,0,IF(K243&lt;=$J$7,I243,0))</f>
        <v>0</v>
      </c>
      <c r="N243" s="59">
        <f>+IF(K243&lt;=$J$7,0,IF(K243&gt;=$L$7,0,IF(K243&gt;=$J$7,H243)))</f>
        <v>0</v>
      </c>
      <c r="O243" s="60">
        <f>+IF(K243&gt;=$L$7,I243,0)</f>
        <v>32901</v>
      </c>
      <c r="P243"/>
      <c r="Q243"/>
      <c r="R243"/>
      <c r="S243"/>
    </row>
    <row r="244" spans="1:19" s="7" customFormat="1" ht="22.5" customHeight="1">
      <c r="A244" s="19">
        <v>43016</v>
      </c>
      <c r="B244" s="23" t="s">
        <v>25</v>
      </c>
      <c r="C244" s="23" t="s">
        <v>624</v>
      </c>
      <c r="D244" s="37" t="s">
        <v>730</v>
      </c>
      <c r="E244" s="37" t="s">
        <v>794</v>
      </c>
      <c r="F244" s="8">
        <v>11802.24</v>
      </c>
      <c r="G244" s="8"/>
      <c r="H244" s="8"/>
      <c r="I244" s="44">
        <f>SUM(F244:H244)</f>
        <v>11802.24</v>
      </c>
      <c r="J244" s="19">
        <v>42083</v>
      </c>
      <c r="K244" s="58">
        <v>504</v>
      </c>
      <c r="L244" s="59">
        <f>+IF(K244&lt;=$I$7,I244,0)</f>
        <v>0</v>
      </c>
      <c r="M244" s="59">
        <f>+IF(K244&lt;=$I$7,0,IF(K244&lt;=$J$7,I244,0))</f>
        <v>0</v>
      </c>
      <c r="N244" s="59">
        <f>+IF(K244&lt;=$J$7,0,IF(K244&gt;=$L$7,0,IF(K244&gt;=$J$7,H244)))</f>
        <v>0</v>
      </c>
      <c r="O244" s="60">
        <f>+IF(K244&gt;=$L$7,I244,0)</f>
        <v>11802.24</v>
      </c>
      <c r="P244"/>
      <c r="Q244"/>
      <c r="R244"/>
      <c r="S244"/>
    </row>
    <row r="245" spans="1:19" s="7" customFormat="1" ht="22.5" customHeight="1">
      <c r="A245" s="19">
        <v>43017</v>
      </c>
      <c r="B245" s="23" t="s">
        <v>25</v>
      </c>
      <c r="C245" s="23" t="s">
        <v>624</v>
      </c>
      <c r="D245" s="37" t="s">
        <v>730</v>
      </c>
      <c r="E245" s="37" t="s">
        <v>794</v>
      </c>
      <c r="F245" s="8">
        <v>4126.35</v>
      </c>
      <c r="G245" s="8"/>
      <c r="H245" s="8"/>
      <c r="I245" s="44">
        <f>SUM(F245:H245)</f>
        <v>4126.35</v>
      </c>
      <c r="J245" s="19">
        <v>42130</v>
      </c>
      <c r="K245" s="58">
        <v>505</v>
      </c>
      <c r="L245" s="59">
        <f>+IF(K245&lt;=$I$7,I245,0)</f>
        <v>0</v>
      </c>
      <c r="M245" s="59">
        <f>+IF(K245&lt;=$I$7,0,IF(K245&lt;=$J$7,I245,0))</f>
        <v>0</v>
      </c>
      <c r="N245" s="59">
        <f>+IF(K245&lt;=$J$7,0,IF(K245&gt;=$L$7,0,IF(K245&gt;=$J$7,H245)))</f>
        <v>0</v>
      </c>
      <c r="O245" s="60">
        <f>+IF(K245&gt;=$L$7,I245,0)</f>
        <v>4126.35</v>
      </c>
      <c r="P245"/>
      <c r="Q245"/>
      <c r="R245"/>
      <c r="S245"/>
    </row>
    <row r="246" spans="1:19" s="7" customFormat="1" ht="22.5" customHeight="1">
      <c r="A246" s="19">
        <v>43020</v>
      </c>
      <c r="B246" s="23" t="s">
        <v>25</v>
      </c>
      <c r="C246" s="23" t="s">
        <v>624</v>
      </c>
      <c r="D246" s="37" t="s">
        <v>730</v>
      </c>
      <c r="E246" s="37" t="s">
        <v>794</v>
      </c>
      <c r="F246" s="8">
        <v>14913.36</v>
      </c>
      <c r="G246" s="8"/>
      <c r="H246" s="8"/>
      <c r="I246" s="44">
        <f>SUM(F246:H246)</f>
        <v>14913.36</v>
      </c>
      <c r="J246" s="19">
        <v>40298</v>
      </c>
      <c r="K246" s="58">
        <v>506</v>
      </c>
      <c r="L246" s="59">
        <f>+IF(K246&lt;=$I$7,I246,0)</f>
        <v>0</v>
      </c>
      <c r="M246" s="59">
        <f>+IF(K246&lt;=$I$7,0,IF(K246&lt;=$J$7,I246,0))</f>
        <v>0</v>
      </c>
      <c r="N246" s="59">
        <f>+IF(K246&lt;=$J$7,0,IF(K246&gt;=$L$7,0,IF(K246&gt;=$J$7,H246)))</f>
        <v>0</v>
      </c>
      <c r="O246" s="60">
        <f>+IF(K246&gt;=$L$7,I246,0)</f>
        <v>14913.36</v>
      </c>
      <c r="P246"/>
      <c r="Q246"/>
      <c r="R246"/>
      <c r="S246"/>
    </row>
    <row r="247" spans="1:19" s="7" customFormat="1" ht="22.5" customHeight="1">
      <c r="A247" s="19">
        <v>43026</v>
      </c>
      <c r="B247" s="23" t="s">
        <v>25</v>
      </c>
      <c r="C247" s="23" t="s">
        <v>624</v>
      </c>
      <c r="D247" s="37" t="s">
        <v>612</v>
      </c>
      <c r="E247" s="37" t="s">
        <v>794</v>
      </c>
      <c r="F247" s="8">
        <v>5564.88</v>
      </c>
      <c r="G247" s="8"/>
      <c r="H247" s="8"/>
      <c r="I247" s="44">
        <f>SUM(F247:H247)</f>
        <v>5564.88</v>
      </c>
      <c r="J247" s="19">
        <v>40328</v>
      </c>
      <c r="K247" s="58">
        <v>507</v>
      </c>
      <c r="L247" s="59">
        <f>+IF(K247&lt;=$I$7,I247,0)</f>
        <v>0</v>
      </c>
      <c r="M247" s="59">
        <f>+IF(K247&lt;=$I$7,0,IF(K247&lt;=$J$7,I247,0))</f>
        <v>0</v>
      </c>
      <c r="N247" s="59">
        <f>+IF(K247&lt;=$J$7,0,IF(K247&gt;=$L$7,0,IF(K247&gt;=$J$7,H247)))</f>
        <v>0</v>
      </c>
      <c r="O247" s="60">
        <f>+IF(K247&gt;=$L$7,I247,0)</f>
        <v>5564.88</v>
      </c>
      <c r="P247"/>
      <c r="Q247"/>
      <c r="R247"/>
      <c r="S247"/>
    </row>
    <row r="248" spans="1:19" s="7" customFormat="1" ht="22.5" customHeight="1">
      <c r="A248" s="19">
        <v>43026</v>
      </c>
      <c r="B248" s="23" t="s">
        <v>25</v>
      </c>
      <c r="C248" s="23" t="s">
        <v>624</v>
      </c>
      <c r="D248" s="37" t="s">
        <v>614</v>
      </c>
      <c r="E248" s="37" t="s">
        <v>794</v>
      </c>
      <c r="F248" s="8">
        <v>5564.89</v>
      </c>
      <c r="G248" s="8"/>
      <c r="H248" s="8"/>
      <c r="I248" s="44">
        <f>SUM(F248:H248)</f>
        <v>5564.89</v>
      </c>
      <c r="J248" s="19">
        <v>40359</v>
      </c>
      <c r="K248" s="58">
        <v>508</v>
      </c>
      <c r="L248" s="59">
        <f>+IF(K248&lt;=$I$7,I248,0)</f>
        <v>0</v>
      </c>
      <c r="M248" s="59">
        <f>+IF(K248&lt;=$I$7,0,IF(K248&lt;=$J$7,I248,0))</f>
        <v>0</v>
      </c>
      <c r="N248" s="59">
        <f>+IF(K248&lt;=$J$7,0,IF(K248&gt;=$L$7,0,IF(K248&gt;=$J$7,H248)))</f>
        <v>0</v>
      </c>
      <c r="O248" s="60">
        <f>+IF(K248&gt;=$L$7,I248,0)</f>
        <v>5564.89</v>
      </c>
      <c r="P248"/>
      <c r="Q248"/>
      <c r="R248"/>
      <c r="S248"/>
    </row>
    <row r="249" spans="1:19" s="7" customFormat="1" ht="22.5" customHeight="1">
      <c r="A249" s="19">
        <v>43027</v>
      </c>
      <c r="B249" s="23" t="s">
        <v>25</v>
      </c>
      <c r="C249" s="23" t="s">
        <v>624</v>
      </c>
      <c r="D249" s="37" t="s">
        <v>617</v>
      </c>
      <c r="E249" s="37" t="s">
        <v>794</v>
      </c>
      <c r="F249" s="8">
        <v>5155.95</v>
      </c>
      <c r="G249" s="8"/>
      <c r="H249" s="8"/>
      <c r="I249" s="44">
        <f>SUM(F249:H249)</f>
        <v>5155.95</v>
      </c>
      <c r="J249" s="19">
        <v>40754</v>
      </c>
      <c r="K249" s="58">
        <v>509</v>
      </c>
      <c r="L249" s="59">
        <f>+IF(K249&lt;=$I$7,I249,0)</f>
        <v>0</v>
      </c>
      <c r="M249" s="59">
        <f>+IF(K249&lt;=$I$7,0,IF(K249&lt;=$J$7,I249,0))</f>
        <v>0</v>
      </c>
      <c r="N249" s="59">
        <f>+IF(K249&lt;=$J$7,0,IF(K249&gt;=$L$7,0,IF(K249&gt;=$J$7,H249)))</f>
        <v>0</v>
      </c>
      <c r="O249" s="60">
        <f>+IF(K249&gt;=$L$7,I249,0)</f>
        <v>5155.95</v>
      </c>
      <c r="P249"/>
      <c r="Q249"/>
      <c r="R249"/>
      <c r="S249"/>
    </row>
    <row r="250" spans="1:19" s="7" customFormat="1" ht="22.5" customHeight="1">
      <c r="A250" s="19">
        <v>43027</v>
      </c>
      <c r="B250" s="23" t="s">
        <v>25</v>
      </c>
      <c r="C250" s="23" t="s">
        <v>624</v>
      </c>
      <c r="D250" s="37" t="s">
        <v>616</v>
      </c>
      <c r="E250" s="37" t="s">
        <v>794</v>
      </c>
      <c r="F250" s="8">
        <v>5332.95</v>
      </c>
      <c r="G250" s="8"/>
      <c r="H250" s="8"/>
      <c r="I250" s="44">
        <f>SUM(F250:H250)</f>
        <v>5332.95</v>
      </c>
      <c r="J250" s="19">
        <v>40420</v>
      </c>
      <c r="K250" s="58">
        <v>510</v>
      </c>
      <c r="L250" s="59">
        <f>+IF(K250&lt;=$I$7,I250,0)</f>
        <v>0</v>
      </c>
      <c r="M250" s="59">
        <f>+IF(K250&lt;=$I$7,0,IF(K250&lt;=$J$7,I250,0))</f>
        <v>0</v>
      </c>
      <c r="N250" s="59">
        <f>+IF(K250&lt;=$J$7,0,IF(K250&gt;=$L$7,0,IF(K250&gt;=$J$7,H250)))</f>
        <v>0</v>
      </c>
      <c r="O250" s="60">
        <f>+IF(K250&gt;=$L$7,I250,0)</f>
        <v>5332.95</v>
      </c>
      <c r="P250"/>
      <c r="Q250"/>
      <c r="R250"/>
      <c r="S250"/>
    </row>
    <row r="251" spans="1:19" s="7" customFormat="1" ht="22.5" customHeight="1">
      <c r="A251" s="19">
        <v>43033</v>
      </c>
      <c r="B251" s="23" t="s">
        <v>25</v>
      </c>
      <c r="C251" s="23" t="s">
        <v>624</v>
      </c>
      <c r="D251" s="37" t="s">
        <v>730</v>
      </c>
      <c r="E251" s="37" t="s">
        <v>794</v>
      </c>
      <c r="F251" s="8">
        <v>9901.28</v>
      </c>
      <c r="G251" s="8"/>
      <c r="H251" s="8"/>
      <c r="I251" s="44">
        <f>SUM(F251:H251)</f>
        <v>9901.28</v>
      </c>
      <c r="J251" s="19">
        <v>40451</v>
      </c>
      <c r="K251" s="58">
        <v>511</v>
      </c>
      <c r="L251" s="59">
        <f>+IF(K251&lt;=$I$7,I251,0)</f>
        <v>0</v>
      </c>
      <c r="M251" s="59">
        <f>+IF(K251&lt;=$I$7,0,IF(K251&lt;=$J$7,I251,0))</f>
        <v>0</v>
      </c>
      <c r="N251" s="59">
        <f>+IF(K251&lt;=$J$7,0,IF(K251&gt;=$L$7,0,IF(K251&gt;=$J$7,H251)))</f>
        <v>0</v>
      </c>
      <c r="O251" s="60">
        <f>+IF(K251&gt;=$L$7,I251,0)</f>
        <v>9901.28</v>
      </c>
      <c r="P251"/>
      <c r="Q251"/>
      <c r="R251"/>
      <c r="S251"/>
    </row>
    <row r="252" spans="1:19" s="7" customFormat="1" ht="22.5" customHeight="1">
      <c r="A252" s="19">
        <v>43033</v>
      </c>
      <c r="B252" s="23" t="s">
        <v>25</v>
      </c>
      <c r="C252" s="23" t="s">
        <v>624</v>
      </c>
      <c r="D252" s="37" t="s">
        <v>615</v>
      </c>
      <c r="E252" s="37" t="s">
        <v>794</v>
      </c>
      <c r="F252" s="8">
        <v>5564.88</v>
      </c>
      <c r="G252" s="8"/>
      <c r="H252" s="8"/>
      <c r="I252" s="44">
        <f>SUM(F252:H252)</f>
        <v>5564.88</v>
      </c>
      <c r="J252" s="19">
        <v>40481</v>
      </c>
      <c r="K252" s="58">
        <v>512</v>
      </c>
      <c r="L252" s="59">
        <f>+IF(K252&lt;=$I$7,I252,0)</f>
        <v>0</v>
      </c>
      <c r="M252" s="59">
        <f>+IF(K252&lt;=$I$7,0,IF(K252&lt;=$J$7,I252,0))</f>
        <v>0</v>
      </c>
      <c r="N252" s="59">
        <f>+IF(K252&lt;=$J$7,0,IF(K252&gt;=$L$7,0,IF(K252&gt;=$J$7,H252)))</f>
        <v>0</v>
      </c>
      <c r="O252" s="60">
        <f>+IF(K252&gt;=$L$7,I252,0)</f>
        <v>5564.88</v>
      </c>
      <c r="P252"/>
      <c r="Q252"/>
      <c r="R252"/>
      <c r="S252"/>
    </row>
    <row r="253" spans="1:19" s="7" customFormat="1" ht="22.5" customHeight="1">
      <c r="A253" s="19">
        <v>43033</v>
      </c>
      <c r="B253" s="23" t="s">
        <v>25</v>
      </c>
      <c r="C253" s="23" t="s">
        <v>624</v>
      </c>
      <c r="D253" s="37" t="s">
        <v>613</v>
      </c>
      <c r="E253" s="37" t="s">
        <v>794</v>
      </c>
      <c r="F253" s="8">
        <v>6995.04</v>
      </c>
      <c r="G253" s="8"/>
      <c r="H253" s="8"/>
      <c r="I253" s="44">
        <f>SUM(F253:H253)</f>
        <v>6995.04</v>
      </c>
      <c r="J253" s="19">
        <v>40512</v>
      </c>
      <c r="K253" s="58">
        <v>513</v>
      </c>
      <c r="L253" s="59">
        <f>+IF(K253&lt;=$I$7,I253,0)</f>
        <v>0</v>
      </c>
      <c r="M253" s="59">
        <f>+IF(K253&lt;=$I$7,0,IF(K253&lt;=$J$7,I253,0))</f>
        <v>0</v>
      </c>
      <c r="N253" s="59">
        <f>+IF(K253&lt;=$J$7,0,IF(K253&gt;=$L$7,0,IF(K253&gt;=$J$7,H253)))</f>
        <v>0</v>
      </c>
      <c r="O253" s="60">
        <f>+IF(K253&gt;=$L$7,I253,0)</f>
        <v>6995.04</v>
      </c>
      <c r="P253"/>
      <c r="Q253"/>
      <c r="R253"/>
      <c r="S253"/>
    </row>
    <row r="254" spans="1:19" s="7" customFormat="1" ht="22.5" customHeight="1">
      <c r="A254" s="19">
        <v>42077</v>
      </c>
      <c r="B254" s="23" t="s">
        <v>25</v>
      </c>
      <c r="C254" s="23" t="s">
        <v>624</v>
      </c>
      <c r="D254" s="38" t="s">
        <v>255</v>
      </c>
      <c r="E254" s="37" t="s">
        <v>794</v>
      </c>
      <c r="F254" s="50"/>
      <c r="G254" s="8">
        <v>11560.14</v>
      </c>
      <c r="H254" s="8"/>
      <c r="I254" s="44">
        <f>SUM(F254:H254)</f>
        <v>11560.14</v>
      </c>
      <c r="J254" s="19">
        <v>40542</v>
      </c>
      <c r="K254" s="58">
        <v>514</v>
      </c>
      <c r="L254" s="59">
        <f>+IF(K254&lt;=$I$7,I254,0)</f>
        <v>0</v>
      </c>
      <c r="M254" s="59">
        <f>+IF(K254&lt;=$I$7,0,IF(K254&lt;=$J$7,I254,0))</f>
        <v>0</v>
      </c>
      <c r="N254" s="59">
        <f>+IF(K254&lt;=$J$7,0,IF(K254&gt;=$L$7,0,IF(K254&gt;=$J$7,H254)))</f>
        <v>0</v>
      </c>
      <c r="O254" s="60">
        <f>+IF(K254&gt;=$L$7,I254,0)</f>
        <v>11560.14</v>
      </c>
      <c r="P254"/>
      <c r="Q254"/>
      <c r="R254"/>
      <c r="S254"/>
    </row>
    <row r="255" spans="1:19" s="7" customFormat="1" ht="22.5" customHeight="1">
      <c r="A255" s="19">
        <v>42103</v>
      </c>
      <c r="B255" s="23" t="s">
        <v>25</v>
      </c>
      <c r="C255" s="23" t="s">
        <v>624</v>
      </c>
      <c r="D255" s="38" t="s">
        <v>256</v>
      </c>
      <c r="E255" s="37" t="s">
        <v>794</v>
      </c>
      <c r="F255" s="50"/>
      <c r="G255" s="8">
        <v>21403.17</v>
      </c>
      <c r="H255" s="8"/>
      <c r="I255" s="44">
        <f>SUM(F255:H255)</f>
        <v>21403.17</v>
      </c>
      <c r="J255" s="19">
        <v>40737</v>
      </c>
      <c r="K255" s="58">
        <v>515</v>
      </c>
      <c r="L255" s="59">
        <f>+IF(K255&lt;=$I$7,I255,0)</f>
        <v>0</v>
      </c>
      <c r="M255" s="59">
        <f>+IF(K255&lt;=$I$7,0,IF(K255&lt;=$J$7,I255,0))</f>
        <v>0</v>
      </c>
      <c r="N255" s="59">
        <f>+IF(K255&lt;=$J$7,0,IF(K255&gt;=$L$7,0,IF(K255&gt;=$J$7,H255)))</f>
        <v>0</v>
      </c>
      <c r="O255" s="60">
        <f>+IF(K255&gt;=$L$7,I255,0)</f>
        <v>21403.17</v>
      </c>
      <c r="P255"/>
      <c r="Q255"/>
      <c r="R255"/>
      <c r="S255"/>
    </row>
    <row r="256" spans="1:19" s="7" customFormat="1" ht="22.5" customHeight="1">
      <c r="A256" s="19">
        <v>41842</v>
      </c>
      <c r="B256" s="23" t="s">
        <v>257</v>
      </c>
      <c r="C256" s="23" t="s">
        <v>624</v>
      </c>
      <c r="D256" s="38" t="s">
        <v>258</v>
      </c>
      <c r="E256" s="37" t="s">
        <v>794</v>
      </c>
      <c r="F256" s="8">
        <v>595959</v>
      </c>
      <c r="G256" s="8"/>
      <c r="H256" s="8"/>
      <c r="I256" s="44">
        <f>SUM(F256:H256)</f>
        <v>595959</v>
      </c>
      <c r="J256" s="19">
        <v>39890</v>
      </c>
      <c r="K256" s="58">
        <v>554</v>
      </c>
      <c r="L256" s="59">
        <f>+IF(K256&lt;=$I$7,I256,0)</f>
        <v>0</v>
      </c>
      <c r="M256" s="59">
        <f>+IF(K256&lt;=$I$7,0,IF(K256&lt;=$J$7,I256,0))</f>
        <v>0</v>
      </c>
      <c r="N256" s="59">
        <f>+IF(K256&lt;=$J$7,0,IF(K256&gt;=$L$7,0,IF(K256&gt;=$J$7,H256)))</f>
        <v>0</v>
      </c>
      <c r="O256" s="60">
        <f>+IF(K256&gt;=$L$7,I256,0)</f>
        <v>595959</v>
      </c>
      <c r="P256"/>
      <c r="Q256"/>
      <c r="R256"/>
      <c r="S256"/>
    </row>
    <row r="257" spans="1:19" s="7" customFormat="1" ht="22.5" customHeight="1">
      <c r="A257" s="19">
        <v>42083</v>
      </c>
      <c r="B257" s="23" t="s">
        <v>84</v>
      </c>
      <c r="C257" s="23" t="s">
        <v>624</v>
      </c>
      <c r="D257" s="38" t="s">
        <v>193</v>
      </c>
      <c r="E257" s="37" t="s">
        <v>794</v>
      </c>
      <c r="F257" s="8">
        <v>47179.94</v>
      </c>
      <c r="G257" s="8"/>
      <c r="H257" s="8"/>
      <c r="I257" s="44">
        <f>SUM(F257:H257)</f>
        <v>47179.94</v>
      </c>
      <c r="J257" s="19">
        <v>39895</v>
      </c>
      <c r="K257" s="58">
        <v>555</v>
      </c>
      <c r="L257" s="59">
        <f>+IF(K257&lt;=$I$7,I257,0)</f>
        <v>0</v>
      </c>
      <c r="M257" s="59">
        <f>+IF(K257&lt;=$I$7,0,IF(K257&lt;=$J$7,I257,0))</f>
        <v>0</v>
      </c>
      <c r="N257" s="59">
        <f>+IF(K257&lt;=$J$7,0,IF(K257&gt;=$L$7,0,IF(K257&gt;=$J$7,H257)))</f>
        <v>0</v>
      </c>
      <c r="O257" s="60">
        <f>+IF(K257&gt;=$L$7,I257,0)</f>
        <v>47179.94</v>
      </c>
      <c r="P257"/>
      <c r="Q257"/>
      <c r="R257"/>
      <c r="S257"/>
    </row>
    <row r="258" spans="1:19" s="7" customFormat="1" ht="22.5" customHeight="1">
      <c r="A258" s="19">
        <v>42083</v>
      </c>
      <c r="B258" s="23" t="s">
        <v>84</v>
      </c>
      <c r="C258" s="23" t="s">
        <v>624</v>
      </c>
      <c r="D258" s="38" t="s">
        <v>190</v>
      </c>
      <c r="E258" s="37" t="s">
        <v>794</v>
      </c>
      <c r="F258" s="8">
        <v>98943</v>
      </c>
      <c r="G258" s="8"/>
      <c r="H258" s="8"/>
      <c r="I258" s="44">
        <f>SUM(F258:H258)</f>
        <v>98943</v>
      </c>
      <c r="J258" s="19">
        <v>39952</v>
      </c>
      <c r="K258" s="58">
        <v>556</v>
      </c>
      <c r="L258" s="59">
        <f>+IF(K258&lt;=$I$7,I258,0)</f>
        <v>0</v>
      </c>
      <c r="M258" s="59">
        <f>+IF(K258&lt;=$I$7,0,IF(K258&lt;=$J$7,I258,0))</f>
        <v>0</v>
      </c>
      <c r="N258" s="59">
        <f>+IF(K258&lt;=$J$7,0,IF(K258&gt;=$L$7,0,IF(K258&gt;=$J$7,H258)))</f>
        <v>0</v>
      </c>
      <c r="O258" s="60">
        <f>+IF(K258&gt;=$L$7,I258,0)</f>
        <v>98943</v>
      </c>
      <c r="P258"/>
      <c r="Q258"/>
      <c r="R258"/>
      <c r="S258"/>
    </row>
    <row r="259" spans="1:19" s="7" customFormat="1" ht="22.5" customHeight="1">
      <c r="A259" s="19">
        <v>42083</v>
      </c>
      <c r="B259" s="23" t="s">
        <v>84</v>
      </c>
      <c r="C259" s="23" t="s">
        <v>624</v>
      </c>
      <c r="D259" s="38" t="s">
        <v>189</v>
      </c>
      <c r="E259" s="37" t="s">
        <v>794</v>
      </c>
      <c r="F259" s="8">
        <v>39809.66</v>
      </c>
      <c r="G259" s="8"/>
      <c r="H259" s="8"/>
      <c r="I259" s="44">
        <f>SUM(F259:H259)</f>
        <v>39809.66</v>
      </c>
      <c r="J259" s="19">
        <v>39989</v>
      </c>
      <c r="K259" s="58">
        <v>557</v>
      </c>
      <c r="L259" s="59">
        <f>+IF(K259&lt;=$I$7,I259,0)</f>
        <v>0</v>
      </c>
      <c r="M259" s="59">
        <f>+IF(K259&lt;=$I$7,0,IF(K259&lt;=$J$7,I259,0))</f>
        <v>0</v>
      </c>
      <c r="N259" s="59">
        <f>+IF(K259&lt;=$J$7,0,IF(K259&gt;=$L$7,0,IF(K259&gt;=$J$7,H259)))</f>
        <v>0</v>
      </c>
      <c r="O259" s="60">
        <f>+IF(K259&gt;=$L$7,I259,0)</f>
        <v>39809.66</v>
      </c>
      <c r="P259"/>
      <c r="Q259"/>
      <c r="R259"/>
      <c r="S259"/>
    </row>
    <row r="260" spans="1:19" s="7" customFormat="1" ht="22.5" customHeight="1">
      <c r="A260" s="19">
        <v>42083</v>
      </c>
      <c r="B260" s="23" t="s">
        <v>84</v>
      </c>
      <c r="C260" s="23" t="s">
        <v>624</v>
      </c>
      <c r="D260" s="38" t="s">
        <v>191</v>
      </c>
      <c r="E260" s="37" t="s">
        <v>794</v>
      </c>
      <c r="F260" s="8">
        <v>44534.38</v>
      </c>
      <c r="G260" s="8"/>
      <c r="H260" s="8"/>
      <c r="I260" s="44">
        <f>SUM(F260:H260)</f>
        <v>44534.38</v>
      </c>
      <c r="J260" s="19">
        <v>40017</v>
      </c>
      <c r="K260" s="58">
        <v>558</v>
      </c>
      <c r="L260" s="59">
        <f>+IF(K260&lt;=$I$7,I260,0)</f>
        <v>0</v>
      </c>
      <c r="M260" s="59">
        <f>+IF(K260&lt;=$I$7,0,IF(K260&lt;=$J$7,I260,0))</f>
        <v>0</v>
      </c>
      <c r="N260" s="59">
        <f>+IF(K260&lt;=$J$7,0,IF(K260&gt;=$L$7,0,IF(K260&gt;=$J$7,H260)))</f>
        <v>0</v>
      </c>
      <c r="O260" s="60">
        <f>+IF(K260&gt;=$L$7,I260,0)</f>
        <v>44534.38</v>
      </c>
      <c r="P260"/>
      <c r="Q260"/>
      <c r="R260"/>
      <c r="S260"/>
    </row>
    <row r="261" spans="1:19" s="7" customFormat="1" ht="22.5" customHeight="1">
      <c r="A261" s="19">
        <v>42094</v>
      </c>
      <c r="B261" s="23" t="s">
        <v>84</v>
      </c>
      <c r="C261" s="23" t="s">
        <v>624</v>
      </c>
      <c r="D261" s="38" t="s">
        <v>188</v>
      </c>
      <c r="E261" s="37" t="s">
        <v>794</v>
      </c>
      <c r="F261" s="8">
        <v>42128.36</v>
      </c>
      <c r="G261" s="8"/>
      <c r="H261" s="8"/>
      <c r="I261" s="44">
        <f>SUM(F261:H261)</f>
        <v>42128.36</v>
      </c>
      <c r="J261" s="19">
        <v>40050</v>
      </c>
      <c r="K261" s="58">
        <v>559</v>
      </c>
      <c r="L261" s="59">
        <f>+IF(K261&lt;=$I$7,I261,0)</f>
        <v>0</v>
      </c>
      <c r="M261" s="59">
        <f>+IF(K261&lt;=$I$7,0,IF(K261&lt;=$J$7,I261,0))</f>
        <v>0</v>
      </c>
      <c r="N261" s="59">
        <f>+IF(K261&lt;=$J$7,0,IF(K261&gt;=$L$7,0,IF(K261&gt;=$J$7,H261)))</f>
        <v>0</v>
      </c>
      <c r="O261" s="60">
        <f>+IF(K261&gt;=$L$7,I261,0)</f>
        <v>42128.36</v>
      </c>
      <c r="P261"/>
      <c r="Q261"/>
      <c r="R261"/>
      <c r="S261"/>
    </row>
    <row r="262" spans="1:19" s="7" customFormat="1" ht="22.5" customHeight="1">
      <c r="A262" s="19">
        <v>42192</v>
      </c>
      <c r="B262" s="23" t="s">
        <v>84</v>
      </c>
      <c r="C262" s="23" t="s">
        <v>624</v>
      </c>
      <c r="D262" s="38" t="s">
        <v>93</v>
      </c>
      <c r="E262" s="37" t="s">
        <v>794</v>
      </c>
      <c r="F262" s="8">
        <v>28370.74</v>
      </c>
      <c r="G262" s="8"/>
      <c r="H262" s="8"/>
      <c r="I262" s="44">
        <f>SUM(F262:H262)</f>
        <v>28370.74</v>
      </c>
      <c r="J262" s="19">
        <v>40112</v>
      </c>
      <c r="K262" s="58">
        <v>560</v>
      </c>
      <c r="L262" s="59">
        <f>+IF(K262&lt;=$I$7,I262,0)</f>
        <v>0</v>
      </c>
      <c r="M262" s="59">
        <f>+IF(K262&lt;=$I$7,0,IF(K262&lt;=$J$7,I262,0))</f>
        <v>0</v>
      </c>
      <c r="N262" s="59">
        <f>+IF(K262&lt;=$J$7,0,IF(K262&gt;=$L$7,0,IF(K262&gt;=$J$7,H262)))</f>
        <v>0</v>
      </c>
      <c r="O262" s="60">
        <f>+IF(K262&gt;=$L$7,I262,0)</f>
        <v>28370.74</v>
      </c>
      <c r="P262"/>
      <c r="Q262"/>
      <c r="R262"/>
      <c r="S262"/>
    </row>
    <row r="263" spans="1:19" s="7" customFormat="1" ht="22.5" customHeight="1">
      <c r="A263" s="19">
        <v>42194</v>
      </c>
      <c r="B263" s="23" t="s">
        <v>84</v>
      </c>
      <c r="C263" s="23" t="s">
        <v>624</v>
      </c>
      <c r="D263" s="38" t="s">
        <v>90</v>
      </c>
      <c r="E263" s="37" t="s">
        <v>794</v>
      </c>
      <c r="F263" s="8">
        <v>58543.34</v>
      </c>
      <c r="G263" s="8"/>
      <c r="H263" s="8"/>
      <c r="I263" s="44">
        <f>SUM(F263:H263)</f>
        <v>58543.34</v>
      </c>
      <c r="J263" s="19">
        <v>40144</v>
      </c>
      <c r="K263" s="58">
        <v>561</v>
      </c>
      <c r="L263" s="59">
        <f>+IF(K263&lt;=$I$7,I263,0)</f>
        <v>0</v>
      </c>
      <c r="M263" s="59">
        <f>+IF(K263&lt;=$I$7,0,IF(K263&lt;=$J$7,I263,0))</f>
        <v>0</v>
      </c>
      <c r="N263" s="59">
        <f>+IF(K263&lt;=$J$7,0,IF(K263&gt;=$L$7,0,IF(K263&gt;=$J$7,H263)))</f>
        <v>0</v>
      </c>
      <c r="O263" s="60">
        <f>+IF(K263&gt;=$L$7,I263,0)</f>
        <v>58543.34</v>
      </c>
      <c r="P263"/>
      <c r="Q263"/>
      <c r="R263"/>
      <c r="S263"/>
    </row>
    <row r="264" spans="1:19" s="7" customFormat="1" ht="22.5" customHeight="1">
      <c r="A264" s="19">
        <v>42194</v>
      </c>
      <c r="B264" s="23" t="s">
        <v>84</v>
      </c>
      <c r="C264" s="23" t="s">
        <v>624</v>
      </c>
      <c r="D264" s="38" t="s">
        <v>91</v>
      </c>
      <c r="E264" s="37" t="s">
        <v>794</v>
      </c>
      <c r="F264" s="8">
        <v>41160.76</v>
      </c>
      <c r="G264" s="8"/>
      <c r="H264" s="8"/>
      <c r="I264" s="44">
        <f>SUM(F264:H264)</f>
        <v>41160.76</v>
      </c>
      <c r="J264" s="19">
        <v>40170</v>
      </c>
      <c r="K264" s="58">
        <v>562</v>
      </c>
      <c r="L264" s="59">
        <f>+IF(K264&lt;=$I$7,I264,0)</f>
        <v>0</v>
      </c>
      <c r="M264" s="59">
        <f>+IF(K264&lt;=$I$7,0,IF(K264&lt;=$J$7,I264,0))</f>
        <v>0</v>
      </c>
      <c r="N264" s="59">
        <f>+IF(K264&lt;=$J$7,0,IF(K264&gt;=$L$7,0,IF(K264&gt;=$J$7,H264)))</f>
        <v>0</v>
      </c>
      <c r="O264" s="60">
        <f>+IF(K264&gt;=$L$7,I264,0)</f>
        <v>41160.76</v>
      </c>
      <c r="P264"/>
      <c r="Q264"/>
      <c r="R264"/>
      <c r="S264"/>
    </row>
    <row r="265" spans="1:19" s="7" customFormat="1" ht="22.5" customHeight="1">
      <c r="A265" s="19">
        <v>42194</v>
      </c>
      <c r="B265" s="23" t="s">
        <v>84</v>
      </c>
      <c r="C265" s="23" t="s">
        <v>624</v>
      </c>
      <c r="D265" s="38" t="s">
        <v>95</v>
      </c>
      <c r="E265" s="37" t="s">
        <v>794</v>
      </c>
      <c r="F265" s="8">
        <v>12023.02</v>
      </c>
      <c r="G265" s="8"/>
      <c r="H265" s="8"/>
      <c r="I265" s="44">
        <f>SUM(F265:H265)</f>
        <v>12023.02</v>
      </c>
      <c r="J265" s="19">
        <v>40206</v>
      </c>
      <c r="K265" s="58">
        <v>563</v>
      </c>
      <c r="L265" s="59">
        <f>+IF(K265&lt;=$I$7,I265,0)</f>
        <v>0</v>
      </c>
      <c r="M265" s="59">
        <f>+IF(K265&lt;=$I$7,0,IF(K265&lt;=$J$7,I265,0))</f>
        <v>0</v>
      </c>
      <c r="N265" s="59">
        <f>+IF(K265&lt;=$J$7,0,IF(K265&gt;=$L$7,0,IF(K265&gt;=$J$7,H265)))</f>
        <v>0</v>
      </c>
      <c r="O265" s="60">
        <f>+IF(K265&gt;=$L$7,I265,0)</f>
        <v>12023.02</v>
      </c>
      <c r="P265"/>
      <c r="Q265"/>
      <c r="R265"/>
      <c r="S265"/>
    </row>
    <row r="266" spans="1:19" s="7" customFormat="1" ht="22.5" customHeight="1">
      <c r="A266" s="19">
        <v>42194</v>
      </c>
      <c r="B266" s="23" t="s">
        <v>84</v>
      </c>
      <c r="C266" s="23" t="s">
        <v>624</v>
      </c>
      <c r="D266" s="38" t="s">
        <v>94</v>
      </c>
      <c r="E266" s="37" t="s">
        <v>794</v>
      </c>
      <c r="F266" s="8">
        <v>79310.16</v>
      </c>
      <c r="G266" s="8"/>
      <c r="H266" s="8"/>
      <c r="I266" s="44">
        <f>SUM(F266:H266)</f>
        <v>79310.16</v>
      </c>
      <c r="J266" s="19">
        <v>40235</v>
      </c>
      <c r="K266" s="58">
        <v>564</v>
      </c>
      <c r="L266" s="59">
        <f>+IF(K266&lt;=$I$7,I266,0)</f>
        <v>0</v>
      </c>
      <c r="M266" s="59">
        <f>+IF(K266&lt;=$I$7,0,IF(K266&lt;=$J$7,I266,0))</f>
        <v>0</v>
      </c>
      <c r="N266" s="59">
        <f>+IF(K266&lt;=$J$7,0,IF(K266&gt;=$L$7,0,IF(K266&gt;=$J$7,H266)))</f>
        <v>0</v>
      </c>
      <c r="O266" s="60">
        <f>+IF(K266&gt;=$L$7,I266,0)</f>
        <v>79310.16</v>
      </c>
      <c r="P266"/>
      <c r="Q266"/>
      <c r="R266"/>
      <c r="S266"/>
    </row>
    <row r="267" spans="1:19" s="7" customFormat="1" ht="22.5" customHeight="1">
      <c r="A267" s="19">
        <v>42194</v>
      </c>
      <c r="B267" s="23" t="s">
        <v>84</v>
      </c>
      <c r="C267" s="23" t="s">
        <v>624</v>
      </c>
      <c r="D267" s="38" t="s">
        <v>96</v>
      </c>
      <c r="E267" s="37" t="s">
        <v>794</v>
      </c>
      <c r="F267" s="8">
        <v>9716.12</v>
      </c>
      <c r="G267" s="8"/>
      <c r="H267" s="8"/>
      <c r="I267" s="44">
        <f>SUM(F267:H267)</f>
        <v>9716.12</v>
      </c>
      <c r="J267" s="19">
        <v>40290</v>
      </c>
      <c r="K267" s="58">
        <v>565</v>
      </c>
      <c r="L267" s="59">
        <f>+IF(K267&lt;=$I$7,I267,0)</f>
        <v>0</v>
      </c>
      <c r="M267" s="59">
        <f>+IF(K267&lt;=$I$7,0,IF(K267&lt;=$J$7,I267,0))</f>
        <v>0</v>
      </c>
      <c r="N267" s="59">
        <f>+IF(K267&lt;=$J$7,0,IF(K267&gt;=$L$7,0,IF(K267&gt;=$J$7,H267)))</f>
        <v>0</v>
      </c>
      <c r="O267" s="60">
        <f>+IF(K267&gt;=$L$7,I267,0)</f>
        <v>9716.12</v>
      </c>
      <c r="P267"/>
      <c r="Q267"/>
      <c r="R267"/>
      <c r="S267"/>
    </row>
    <row r="268" spans="1:19" s="7" customFormat="1" ht="22.5" customHeight="1">
      <c r="A268" s="19">
        <v>42206</v>
      </c>
      <c r="B268" s="23" t="s">
        <v>84</v>
      </c>
      <c r="C268" s="23" t="s">
        <v>624</v>
      </c>
      <c r="D268" s="38" t="s">
        <v>92</v>
      </c>
      <c r="E268" s="37" t="s">
        <v>794</v>
      </c>
      <c r="F268" s="8">
        <v>37477.98</v>
      </c>
      <c r="G268" s="8"/>
      <c r="H268" s="8"/>
      <c r="I268" s="44">
        <f>SUM(F268:H268)</f>
        <v>37477.98</v>
      </c>
      <c r="J268" s="19">
        <v>40290</v>
      </c>
      <c r="K268" s="58">
        <v>566</v>
      </c>
      <c r="L268" s="59">
        <f>+IF(K268&lt;=$I$7,I268,0)</f>
        <v>0</v>
      </c>
      <c r="M268" s="59">
        <f>+IF(K268&lt;=$I$7,0,IF(K268&lt;=$J$7,I268,0))</f>
        <v>0</v>
      </c>
      <c r="N268" s="59">
        <f>+IF(K268&lt;=$J$7,0,IF(K268&gt;=$L$7,0,IF(K268&gt;=$J$7,H268)))</f>
        <v>0</v>
      </c>
      <c r="O268" s="60">
        <f>+IF(K268&gt;=$L$7,I268,0)</f>
        <v>37477.98</v>
      </c>
      <c r="P268"/>
      <c r="Q268"/>
      <c r="R268"/>
      <c r="S268"/>
    </row>
    <row r="269" spans="1:19" s="6" customFormat="1" ht="22.5" customHeight="1">
      <c r="A269" s="19">
        <v>42208</v>
      </c>
      <c r="B269" s="23" t="s">
        <v>84</v>
      </c>
      <c r="C269" s="23" t="s">
        <v>624</v>
      </c>
      <c r="D269" s="38" t="s">
        <v>85</v>
      </c>
      <c r="E269" s="37" t="s">
        <v>794</v>
      </c>
      <c r="F269" s="8">
        <v>22916.78</v>
      </c>
      <c r="G269" s="8"/>
      <c r="H269" s="8"/>
      <c r="I269" s="44">
        <f>SUM(F269:H269)</f>
        <v>22916.78</v>
      </c>
      <c r="J269" s="19">
        <v>40317</v>
      </c>
      <c r="K269" s="58">
        <v>567</v>
      </c>
      <c r="L269" s="59">
        <f>+IF(K269&lt;=$I$7,I269,0)</f>
        <v>0</v>
      </c>
      <c r="M269" s="59">
        <f>+IF(K269&lt;=$I$7,0,IF(K269&lt;=$J$7,I269,0))</f>
        <v>0</v>
      </c>
      <c r="N269" s="59">
        <f>+IF(K269&lt;=$J$7,0,IF(K269&gt;=$L$7,0,IF(K269&gt;=$J$7,H269)))</f>
        <v>0</v>
      </c>
      <c r="O269" s="60">
        <f>+IF(K269&gt;=$L$7,I269,0)</f>
        <v>22916.78</v>
      </c>
      <c r="P269"/>
      <c r="Q269"/>
      <c r="R269"/>
      <c r="S269"/>
    </row>
    <row r="270" spans="1:19" s="6" customFormat="1" ht="22.5" customHeight="1">
      <c r="A270" s="19">
        <v>42206</v>
      </c>
      <c r="B270" s="23" t="s">
        <v>84</v>
      </c>
      <c r="C270" s="23" t="s">
        <v>624</v>
      </c>
      <c r="D270" s="38" t="s">
        <v>87</v>
      </c>
      <c r="E270" s="37" t="s">
        <v>794</v>
      </c>
      <c r="F270" s="8">
        <v>18606.24</v>
      </c>
      <c r="G270" s="8"/>
      <c r="H270" s="8"/>
      <c r="I270" s="44">
        <f>SUM(F270:H270)</f>
        <v>18606.24</v>
      </c>
      <c r="J270" s="19">
        <v>40351</v>
      </c>
      <c r="K270" s="58">
        <v>568</v>
      </c>
      <c r="L270" s="59">
        <f>+IF(K270&lt;=$I$7,I270,0)</f>
        <v>0</v>
      </c>
      <c r="M270" s="59">
        <f>+IF(K270&lt;=$I$7,0,IF(K270&lt;=$J$7,I270,0))</f>
        <v>0</v>
      </c>
      <c r="N270" s="59">
        <f>+IF(K270&lt;=$J$7,0,IF(K270&gt;=$L$7,0,IF(K270&gt;=$J$7,H270)))</f>
        <v>0</v>
      </c>
      <c r="O270" s="60">
        <f>+IF(K270&gt;=$L$7,I270,0)</f>
        <v>18606.24</v>
      </c>
      <c r="P270"/>
      <c r="Q270"/>
      <c r="R270"/>
      <c r="S270"/>
    </row>
    <row r="271" spans="1:19" s="12" customFormat="1" ht="22.5" customHeight="1">
      <c r="A271" s="19">
        <v>42208</v>
      </c>
      <c r="B271" s="23" t="s">
        <v>84</v>
      </c>
      <c r="C271" s="23" t="s">
        <v>624</v>
      </c>
      <c r="D271" s="38" t="s">
        <v>86</v>
      </c>
      <c r="E271" s="37" t="s">
        <v>794</v>
      </c>
      <c r="F271" s="8">
        <v>24625.42</v>
      </c>
      <c r="G271" s="8"/>
      <c r="H271" s="8"/>
      <c r="I271" s="44">
        <f>SUM(F271:H271)</f>
        <v>24625.42</v>
      </c>
      <c r="J271" s="19">
        <v>40379</v>
      </c>
      <c r="K271" s="58">
        <v>569</v>
      </c>
      <c r="L271" s="59">
        <f>+IF(K271&lt;=$I$7,I271,0)</f>
        <v>0</v>
      </c>
      <c r="M271" s="59">
        <f>+IF(K271&lt;=$I$7,0,IF(K271&lt;=$J$7,I271,0))</f>
        <v>0</v>
      </c>
      <c r="N271" s="59">
        <f>+IF(K271&lt;=$J$7,0,IF(K271&gt;=$L$7,0,IF(K271&gt;=$J$7,H271)))</f>
        <v>0</v>
      </c>
      <c r="O271" s="60">
        <f>+IF(K271&gt;=$L$7,I271,0)</f>
        <v>24625.42</v>
      </c>
      <c r="P271"/>
      <c r="Q271"/>
      <c r="R271"/>
      <c r="S271"/>
    </row>
    <row r="272" spans="1:19" s="7" customFormat="1" ht="22.5" customHeight="1">
      <c r="A272" s="19">
        <v>42209</v>
      </c>
      <c r="B272" s="23" t="s">
        <v>84</v>
      </c>
      <c r="C272" s="23" t="s">
        <v>624</v>
      </c>
      <c r="D272" s="38" t="s">
        <v>88</v>
      </c>
      <c r="E272" s="37" t="s">
        <v>794</v>
      </c>
      <c r="F272" s="8">
        <v>20393.94</v>
      </c>
      <c r="G272" s="8"/>
      <c r="H272" s="8"/>
      <c r="I272" s="44">
        <f>SUM(F272:H272)</f>
        <v>20393.94</v>
      </c>
      <c r="J272" s="19">
        <v>40408</v>
      </c>
      <c r="K272" s="58">
        <v>570</v>
      </c>
      <c r="L272" s="59">
        <f>+IF(K272&lt;=$I$7,I272,0)</f>
        <v>0</v>
      </c>
      <c r="M272" s="59">
        <f>+IF(K272&lt;=$I$7,0,IF(K272&lt;=$J$7,I272,0))</f>
        <v>0</v>
      </c>
      <c r="N272" s="59">
        <f>+IF(K272&lt;=$J$7,0,IF(K272&gt;=$L$7,0,IF(K272&gt;=$J$7,H272)))</f>
        <v>0</v>
      </c>
      <c r="O272" s="60">
        <f>+IF(K272&gt;=$L$7,I272,0)</f>
        <v>20393.94</v>
      </c>
      <c r="P272"/>
      <c r="Q272"/>
      <c r="R272"/>
      <c r="S272"/>
    </row>
    <row r="273" spans="1:19" s="7" customFormat="1" ht="22.5" customHeight="1">
      <c r="A273" s="19">
        <v>42235</v>
      </c>
      <c r="B273" s="23" t="s">
        <v>84</v>
      </c>
      <c r="C273" s="23" t="s">
        <v>624</v>
      </c>
      <c r="D273" s="38" t="s">
        <v>89</v>
      </c>
      <c r="E273" s="37" t="s">
        <v>794</v>
      </c>
      <c r="F273" s="8">
        <v>38272.12</v>
      </c>
      <c r="G273" s="8"/>
      <c r="H273" s="8"/>
      <c r="I273" s="42">
        <f>SUM(F273:H273)</f>
        <v>38272.12</v>
      </c>
      <c r="J273" s="19">
        <v>40441</v>
      </c>
      <c r="K273" s="58">
        <v>571</v>
      </c>
      <c r="L273" s="59">
        <f>+IF(K273&lt;=$I$7,I273,0)</f>
        <v>0</v>
      </c>
      <c r="M273" s="59">
        <f>+IF(K273&lt;=$I$7,0,IF(K273&lt;=$J$7,I273,0))</f>
        <v>0</v>
      </c>
      <c r="N273" s="59">
        <f>+IF(K273&lt;=$J$7,0,IF(K273&gt;=$L$7,0,IF(K273&gt;=$J$7,H273)))</f>
        <v>0</v>
      </c>
      <c r="O273" s="60">
        <f>+IF(K273&gt;=$L$7,I273,0)</f>
        <v>38272.12</v>
      </c>
      <c r="P273"/>
      <c r="Q273"/>
      <c r="R273"/>
      <c r="S273"/>
    </row>
    <row r="274" spans="1:19" s="7" customFormat="1" ht="22.5" customHeight="1">
      <c r="A274" s="19" t="s">
        <v>303</v>
      </c>
      <c r="B274" s="23" t="s">
        <v>198</v>
      </c>
      <c r="C274" s="23" t="s">
        <v>669</v>
      </c>
      <c r="D274" s="38" t="s">
        <v>81</v>
      </c>
      <c r="E274" s="37" t="s">
        <v>814</v>
      </c>
      <c r="F274" s="8">
        <v>129342.75</v>
      </c>
      <c r="G274" s="8"/>
      <c r="H274" s="8"/>
      <c r="I274" s="44">
        <f>SUM(F274:H274)</f>
        <v>129342.75</v>
      </c>
      <c r="J274" s="19" t="s">
        <v>321</v>
      </c>
      <c r="K274" s="58">
        <v>369</v>
      </c>
      <c r="L274" s="59">
        <f>+IF(K274&lt;=$I$7,I274,0)</f>
        <v>0</v>
      </c>
      <c r="M274" s="59">
        <f>+IF(K274&lt;=$I$7,0,IF(K274&lt;=$J$7,I274,0))</f>
        <v>0</v>
      </c>
      <c r="N274" s="59">
        <f>+IF(K274&lt;=$J$7,0,IF(K274&gt;=$L$7,0,IF(K274&gt;=$J$7,H274)))</f>
        <v>0</v>
      </c>
      <c r="O274" s="60">
        <f>+IF(K274&gt;=$L$7,I274,0)</f>
        <v>129342.75</v>
      </c>
      <c r="P274"/>
      <c r="Q274"/>
      <c r="R274"/>
      <c r="S274"/>
    </row>
    <row r="275" spans="1:19" s="7" customFormat="1" ht="22.5" customHeight="1">
      <c r="A275" s="19">
        <v>42865</v>
      </c>
      <c r="B275" s="23" t="s">
        <v>548</v>
      </c>
      <c r="C275" s="27" t="s">
        <v>657</v>
      </c>
      <c r="D275" s="38" t="s">
        <v>550</v>
      </c>
      <c r="E275" s="23" t="s">
        <v>815</v>
      </c>
      <c r="F275" s="8">
        <v>57790.5</v>
      </c>
      <c r="G275" s="8"/>
      <c r="H275" s="8"/>
      <c r="I275" s="40">
        <f>SUM(F275:H275)</f>
        <v>57790.5</v>
      </c>
      <c r="J275" s="19">
        <v>42122</v>
      </c>
      <c r="K275" s="58">
        <v>178</v>
      </c>
      <c r="L275" s="59">
        <f>+IF(K275&lt;=$I$7,I275,0)</f>
        <v>0</v>
      </c>
      <c r="M275" s="59">
        <f>+IF(K275&lt;=$I$7,0,IF(K275&lt;=$J$7,I275,0))</f>
        <v>0</v>
      </c>
      <c r="N275" s="59">
        <f>+IF(K275&lt;=$J$7,0,IF(K275&gt;=$L$7,0,IF(K275&gt;=$J$7,H275)))</f>
        <v>0</v>
      </c>
      <c r="O275" s="60">
        <f>+IF(K275&gt;=$L$7,I275,0)</f>
        <v>57790.5</v>
      </c>
      <c r="P275"/>
      <c r="Q275"/>
      <c r="R275"/>
      <c r="S275"/>
    </row>
    <row r="276" spans="1:19" s="7" customFormat="1" ht="22.5" customHeight="1">
      <c r="A276" s="19" t="s">
        <v>356</v>
      </c>
      <c r="B276" s="23" t="s">
        <v>46</v>
      </c>
      <c r="C276" s="23" t="s">
        <v>657</v>
      </c>
      <c r="D276" s="37" t="s">
        <v>47</v>
      </c>
      <c r="E276" s="23" t="s">
        <v>815</v>
      </c>
      <c r="F276" s="8">
        <v>1299896</v>
      </c>
      <c r="G276" s="8"/>
      <c r="H276" s="8"/>
      <c r="I276" s="40">
        <f>SUM(F276:H276)</f>
        <v>1299896</v>
      </c>
      <c r="J276" s="31">
        <v>42489</v>
      </c>
      <c r="K276" s="58">
        <v>327</v>
      </c>
      <c r="L276" s="59">
        <f>+IF(K276&lt;=$I$7,I276,0)</f>
        <v>0</v>
      </c>
      <c r="M276" s="59">
        <f>+IF(K276&lt;=$I$7,0,IF(K276&lt;=$J$7,I276,0))</f>
        <v>0</v>
      </c>
      <c r="N276" s="59">
        <f>+IF(K276&lt;=$J$7,0,IF(K276&gt;=$L$7,0,IF(K276&gt;=$J$7,H276)))</f>
        <v>0</v>
      </c>
      <c r="O276" s="60">
        <f>+IF(K276&gt;=$L$7,I276,0)</f>
        <v>1299896</v>
      </c>
      <c r="P276"/>
      <c r="Q276"/>
      <c r="R276"/>
      <c r="S276"/>
    </row>
    <row r="277" spans="1:19" s="7" customFormat="1" ht="22.5" customHeight="1">
      <c r="A277" s="19" t="s">
        <v>293</v>
      </c>
      <c r="B277" s="23" t="s">
        <v>5</v>
      </c>
      <c r="C277" s="23" t="s">
        <v>646</v>
      </c>
      <c r="D277" s="37" t="s">
        <v>12</v>
      </c>
      <c r="E277" s="37" t="s">
        <v>811</v>
      </c>
      <c r="F277" s="8">
        <v>83284.4</v>
      </c>
      <c r="G277" s="8"/>
      <c r="H277" s="8"/>
      <c r="I277" s="40">
        <f>SUM(F277:H277)</f>
        <v>83284.4</v>
      </c>
      <c r="J277" s="19">
        <v>43027</v>
      </c>
      <c r="K277" s="58">
        <v>295</v>
      </c>
      <c r="L277" s="59">
        <f>+IF(K277&lt;=$I$7,I277,0)</f>
        <v>0</v>
      </c>
      <c r="M277" s="59">
        <f>+IF(K277&lt;=$I$7,0,IF(K277&lt;=$J$7,I277,0))</f>
        <v>0</v>
      </c>
      <c r="N277" s="59">
        <f>+IF(K277&lt;=$J$7,0,IF(K277&gt;=$L$7,0,IF(K277&gt;=$J$7,H277)))</f>
        <v>0</v>
      </c>
      <c r="O277" s="60">
        <f>+IF(K277&gt;=$L$7,I277,0)</f>
        <v>83284.4</v>
      </c>
      <c r="P277"/>
      <c r="Q277"/>
      <c r="R277"/>
      <c r="S277"/>
    </row>
    <row r="278" spans="1:19" s="7" customFormat="1" ht="22.5" customHeight="1">
      <c r="A278" s="19" t="s">
        <v>293</v>
      </c>
      <c r="B278" s="23" t="s">
        <v>5</v>
      </c>
      <c r="C278" s="23" t="s">
        <v>646</v>
      </c>
      <c r="D278" s="37" t="s">
        <v>10</v>
      </c>
      <c r="E278" s="37" t="s">
        <v>811</v>
      </c>
      <c r="F278" s="8">
        <v>20974.5</v>
      </c>
      <c r="G278" s="8"/>
      <c r="H278" s="8"/>
      <c r="I278" s="40">
        <f>SUM(F278:H278)</f>
        <v>20974.5</v>
      </c>
      <c r="J278" s="30">
        <v>42451</v>
      </c>
      <c r="K278" s="58">
        <v>296</v>
      </c>
      <c r="L278" s="59">
        <f>+IF(K278&lt;=$I$7,I278,0)</f>
        <v>0</v>
      </c>
      <c r="M278" s="59">
        <f>+IF(K278&lt;=$I$7,0,IF(K278&lt;=$J$7,I278,0))</f>
        <v>0</v>
      </c>
      <c r="N278" s="59">
        <f>+IF(K278&lt;=$J$7,0,IF(K278&gt;=$L$7,0,IF(K278&gt;=$J$7,H278)))</f>
        <v>0</v>
      </c>
      <c r="O278" s="60">
        <f>+IF(K278&gt;=$L$7,I278,0)</f>
        <v>20974.5</v>
      </c>
      <c r="P278"/>
      <c r="Q278"/>
      <c r="R278"/>
      <c r="S278"/>
    </row>
    <row r="279" spans="1:19" s="7" customFormat="1" ht="22.5" customHeight="1">
      <c r="A279" s="19" t="s">
        <v>293</v>
      </c>
      <c r="B279" s="23" t="s">
        <v>5</v>
      </c>
      <c r="C279" s="23" t="s">
        <v>646</v>
      </c>
      <c r="D279" s="37" t="s">
        <v>11</v>
      </c>
      <c r="E279" s="37" t="s">
        <v>811</v>
      </c>
      <c r="F279" s="8">
        <v>6876.28</v>
      </c>
      <c r="G279" s="8"/>
      <c r="H279" s="8"/>
      <c r="I279" s="40">
        <f>SUM(F279:H279)</f>
        <v>6876.28</v>
      </c>
      <c r="J279" s="19">
        <v>42886</v>
      </c>
      <c r="K279" s="58">
        <v>297</v>
      </c>
      <c r="L279" s="59">
        <f>+IF(K279&lt;=$I$7,I279,0)</f>
        <v>0</v>
      </c>
      <c r="M279" s="59">
        <f>+IF(K279&lt;=$I$7,0,IF(K279&lt;=$J$7,I279,0))</f>
        <v>0</v>
      </c>
      <c r="N279" s="59">
        <f>+IF(K279&lt;=$J$7,0,IF(K279&gt;=$L$7,0,IF(K279&gt;=$J$7,H279)))</f>
        <v>0</v>
      </c>
      <c r="O279" s="60">
        <f>+IF(K279&gt;=$L$7,I279,0)</f>
        <v>6876.28</v>
      </c>
      <c r="P279"/>
      <c r="Q279"/>
      <c r="R279"/>
      <c r="S279"/>
    </row>
    <row r="280" spans="1:19" s="7" customFormat="1" ht="22.5" customHeight="1">
      <c r="A280" s="19">
        <v>42992</v>
      </c>
      <c r="B280" s="23" t="s">
        <v>561</v>
      </c>
      <c r="C280" s="23" t="s">
        <v>620</v>
      </c>
      <c r="D280" s="38" t="s">
        <v>584</v>
      </c>
      <c r="E280" s="37" t="s">
        <v>791</v>
      </c>
      <c r="F280" s="8">
        <v>25558.09</v>
      </c>
      <c r="G280" s="8"/>
      <c r="H280" s="8"/>
      <c r="I280" s="44">
        <f>SUM(F280:H280)</f>
        <v>25558.09</v>
      </c>
      <c r="J280" s="19">
        <v>42992</v>
      </c>
      <c r="K280" s="58">
        <v>99</v>
      </c>
      <c r="L280" s="59">
        <f>+IF(K280&lt;=$I$7,I280,0)</f>
        <v>0</v>
      </c>
      <c r="M280" s="59">
        <f>+IF(K280&lt;=$I$7,0,IF(K280&lt;=$J$7,I280,0))</f>
        <v>0</v>
      </c>
      <c r="N280" s="59">
        <f>+IF(K280&lt;=$J$7,0,IF(K280&gt;=$L$7,0,IF(K280&gt;=$J$7,H280)))</f>
        <v>0</v>
      </c>
      <c r="O280" s="60">
        <f>+IF(K280&gt;=$L$7,I280,0)</f>
        <v>25558.09</v>
      </c>
      <c r="P280"/>
      <c r="Q280"/>
      <c r="R280"/>
      <c r="S280"/>
    </row>
    <row r="281" spans="1:19" s="7" customFormat="1" ht="22.5" customHeight="1">
      <c r="A281" s="19">
        <v>43068</v>
      </c>
      <c r="B281" s="23" t="s">
        <v>610</v>
      </c>
      <c r="C281" s="23" t="s">
        <v>620</v>
      </c>
      <c r="D281" s="38" t="s">
        <v>685</v>
      </c>
      <c r="E281" s="37" t="s">
        <v>791</v>
      </c>
      <c r="F281" s="8">
        <v>67304.37</v>
      </c>
      <c r="G281" s="8"/>
      <c r="H281" s="8"/>
      <c r="I281" s="44">
        <f>SUM(F281:H281)</f>
        <v>67304.37</v>
      </c>
      <c r="J281" s="19">
        <v>43017</v>
      </c>
      <c r="K281" s="58">
        <v>100</v>
      </c>
      <c r="L281" s="59">
        <f>+IF(K281&lt;=$I$7,I281,0)</f>
        <v>0</v>
      </c>
      <c r="M281" s="59">
        <f>+IF(K281&lt;=$I$7,0,IF(K281&lt;=$J$7,I281,0))</f>
        <v>0</v>
      </c>
      <c r="N281" s="59">
        <f>+IF(K281&lt;=$J$7,0,IF(K281&gt;=$L$7,0,IF(K281&gt;=$J$7,H281)))</f>
        <v>0</v>
      </c>
      <c r="O281" s="60">
        <f>+IF(K281&gt;=$L$7,I281,0)</f>
        <v>67304.37</v>
      </c>
      <c r="P281"/>
      <c r="Q281"/>
      <c r="R281"/>
      <c r="S281"/>
    </row>
    <row r="282" spans="1:19" s="7" customFormat="1" ht="22.5" customHeight="1">
      <c r="A282" s="19">
        <v>43088</v>
      </c>
      <c r="B282" s="23" t="s">
        <v>610</v>
      </c>
      <c r="C282" s="23" t="s">
        <v>620</v>
      </c>
      <c r="D282" s="38" t="s">
        <v>714</v>
      </c>
      <c r="E282" s="37" t="s">
        <v>791</v>
      </c>
      <c r="F282" s="8">
        <v>18512.78</v>
      </c>
      <c r="G282" s="8"/>
      <c r="H282" s="8"/>
      <c r="I282" s="44">
        <f>SUM(F282:H282)</f>
        <v>18512.78</v>
      </c>
      <c r="J282" s="19">
        <v>43009</v>
      </c>
      <c r="K282" s="58">
        <v>101</v>
      </c>
      <c r="L282" s="59">
        <f>+IF(K282&lt;=$I$7,I282,0)</f>
        <v>0</v>
      </c>
      <c r="M282" s="59">
        <f>+IF(K282&lt;=$I$7,0,IF(K282&lt;=$J$7,I282,0))</f>
        <v>0</v>
      </c>
      <c r="N282" s="59">
        <f>+IF(K282&lt;=$J$7,0,IF(K282&gt;=$L$7,0,IF(K282&gt;=$J$7,H282)))</f>
        <v>0</v>
      </c>
      <c r="O282" s="60">
        <f>+IF(K282&gt;=$L$7,I282,0)</f>
        <v>18512.78</v>
      </c>
      <c r="P282"/>
      <c r="Q282"/>
      <c r="R282"/>
      <c r="S282"/>
    </row>
    <row r="283" spans="1:19" s="7" customFormat="1" ht="22.5" customHeight="1">
      <c r="A283" s="19">
        <v>43104</v>
      </c>
      <c r="B283" s="23" t="s">
        <v>610</v>
      </c>
      <c r="C283" s="23" t="s">
        <v>620</v>
      </c>
      <c r="D283" s="38" t="s">
        <v>744</v>
      </c>
      <c r="E283" s="37" t="s">
        <v>791</v>
      </c>
      <c r="F283" s="8">
        <v>20250.03</v>
      </c>
      <c r="G283" s="8"/>
      <c r="H283" s="8"/>
      <c r="I283" s="44">
        <f>SUM(F283:H283)</f>
        <v>20250.03</v>
      </c>
      <c r="J283" s="19">
        <v>43040</v>
      </c>
      <c r="K283" s="58">
        <v>102</v>
      </c>
      <c r="L283" s="59">
        <f>+IF(K283&lt;=$I$7,I283,0)</f>
        <v>0</v>
      </c>
      <c r="M283" s="59">
        <f>+IF(K283&lt;=$I$7,0,IF(K283&lt;=$J$7,I283,0))</f>
        <v>0</v>
      </c>
      <c r="N283" s="59">
        <f>+IF(K283&lt;=$J$7,0,IF(K283&gt;=$L$7,0,IF(K283&gt;=$J$7,H283)))</f>
        <v>0</v>
      </c>
      <c r="O283" s="60">
        <f>+IF(K283&gt;=$L$7,I283,0)</f>
        <v>20250.03</v>
      </c>
      <c r="P283"/>
      <c r="Q283"/>
      <c r="R283"/>
      <c r="S283"/>
    </row>
    <row r="284" spans="1:19" s="7" customFormat="1" ht="22.5" customHeight="1">
      <c r="A284" s="19">
        <v>42064</v>
      </c>
      <c r="B284" s="23" t="s">
        <v>41</v>
      </c>
      <c r="C284" s="23" t="s">
        <v>625</v>
      </c>
      <c r="D284" s="37" t="s">
        <v>42</v>
      </c>
      <c r="E284" s="37" t="s">
        <v>797</v>
      </c>
      <c r="F284" s="8">
        <v>574050</v>
      </c>
      <c r="G284" s="8" t="s">
        <v>313</v>
      </c>
      <c r="H284" s="8"/>
      <c r="I284" s="44">
        <f>SUM(F284:H284)</f>
        <v>574050</v>
      </c>
      <c r="J284" s="19">
        <v>42776</v>
      </c>
      <c r="K284" s="58">
        <v>283</v>
      </c>
      <c r="L284" s="59">
        <f>+IF(K284&lt;=$I$7,I284,0)</f>
        <v>0</v>
      </c>
      <c r="M284" s="59">
        <f>+IF(K284&lt;=$I$7,0,IF(K284&lt;=$J$7,I284,0))</f>
        <v>0</v>
      </c>
      <c r="N284" s="59">
        <f>+IF(K284&lt;=$J$7,0,IF(K284&gt;=$L$7,0,IF(K284&gt;=$J$7,H284)))</f>
        <v>0</v>
      </c>
      <c r="O284" s="60">
        <f>+IF(K284&gt;=$L$7,I284,0)</f>
        <v>574050</v>
      </c>
      <c r="P284"/>
      <c r="Q284"/>
      <c r="R284"/>
      <c r="S284"/>
    </row>
    <row r="285" spans="1:19" s="7" customFormat="1" ht="22.5" customHeight="1">
      <c r="A285" s="19" t="s">
        <v>332</v>
      </c>
      <c r="B285" s="23" t="s">
        <v>41</v>
      </c>
      <c r="C285" s="23" t="s">
        <v>625</v>
      </c>
      <c r="D285" s="37" t="s">
        <v>44</v>
      </c>
      <c r="E285" s="37" t="s">
        <v>797</v>
      </c>
      <c r="F285" s="47"/>
      <c r="G285" s="8">
        <v>35274.5</v>
      </c>
      <c r="H285" s="8"/>
      <c r="I285" s="40">
        <f>SUM(F285:H285)</f>
        <v>35274.5</v>
      </c>
      <c r="J285" s="19">
        <v>42787</v>
      </c>
      <c r="K285" s="58">
        <v>284</v>
      </c>
      <c r="L285" s="59">
        <f>+IF(K285&lt;=$I$7,I285,0)</f>
        <v>0</v>
      </c>
      <c r="M285" s="59">
        <f>+IF(K285&lt;=$I$7,0,IF(K285&lt;=$J$7,I285,0))</f>
        <v>0</v>
      </c>
      <c r="N285" s="59">
        <f>+IF(K285&lt;=$J$7,0,IF(K285&gt;=$L$7,0,IF(K285&gt;=$J$7,H285)))</f>
        <v>0</v>
      </c>
      <c r="O285" s="60">
        <f>+IF(K285&gt;=$L$7,I285,0)</f>
        <v>35274.5</v>
      </c>
      <c r="P285"/>
      <c r="Q285"/>
      <c r="R285"/>
      <c r="S285"/>
    </row>
    <row r="286" spans="1:19" s="7" customFormat="1" ht="22.5" customHeight="1">
      <c r="A286" s="19" t="s">
        <v>332</v>
      </c>
      <c r="B286" s="23" t="s">
        <v>41</v>
      </c>
      <c r="C286" s="23" t="s">
        <v>625</v>
      </c>
      <c r="D286" s="37" t="s">
        <v>43</v>
      </c>
      <c r="E286" s="37" t="s">
        <v>797</v>
      </c>
      <c r="F286" s="47"/>
      <c r="G286" s="8">
        <v>49430</v>
      </c>
      <c r="H286" s="8"/>
      <c r="I286" s="40">
        <f>SUM(F286:H286)</f>
        <v>49430</v>
      </c>
      <c r="J286" s="19">
        <v>42991</v>
      </c>
      <c r="K286" s="58">
        <v>285</v>
      </c>
      <c r="L286" s="59">
        <f>+IF(K286&lt;=$I$7,I286,0)</f>
        <v>0</v>
      </c>
      <c r="M286" s="59">
        <f>+IF(K286&lt;=$I$7,0,IF(K286&lt;=$J$7,I286,0))</f>
        <v>0</v>
      </c>
      <c r="N286" s="59">
        <f>+IF(K286&lt;=$J$7,0,IF(K286&gt;=$L$7,0,IF(K286&gt;=$J$7,H286)))</f>
        <v>0</v>
      </c>
      <c r="O286" s="60">
        <f>+IF(K286&gt;=$L$7,I286,0)</f>
        <v>49430</v>
      </c>
      <c r="P286"/>
      <c r="Q286"/>
      <c r="R286"/>
      <c r="S286"/>
    </row>
    <row r="287" spans="1:19" s="7" customFormat="1" ht="22.5" customHeight="1">
      <c r="A287" s="19" t="s">
        <v>330</v>
      </c>
      <c r="B287" s="23" t="s">
        <v>41</v>
      </c>
      <c r="C287" s="23" t="s">
        <v>625</v>
      </c>
      <c r="D287" s="48" t="s">
        <v>331</v>
      </c>
      <c r="E287" s="37" t="s">
        <v>797</v>
      </c>
      <c r="F287" s="47"/>
      <c r="G287" s="27"/>
      <c r="H287" s="49">
        <v>1714005</v>
      </c>
      <c r="I287" s="40">
        <f>SUM(F287:H287)</f>
        <v>1714005</v>
      </c>
      <c r="J287" s="19">
        <v>42997</v>
      </c>
      <c r="K287" s="58">
        <v>286</v>
      </c>
      <c r="L287" s="59">
        <f>+IF(K287&lt;=$I$7,I287,0)</f>
        <v>0</v>
      </c>
      <c r="M287" s="59">
        <f>+IF(K287&lt;=$I$7,0,IF(K287&lt;=$J$7,I287,0))</f>
        <v>0</v>
      </c>
      <c r="N287" s="59">
        <f>+IF(K287&lt;=$J$7,0,IF(K287&gt;=$L$7,0,IF(K287&gt;=$J$7,H287)))</f>
        <v>0</v>
      </c>
      <c r="O287" s="60">
        <f>+IF(K287&gt;=$L$7,I287,0)</f>
        <v>1714005</v>
      </c>
      <c r="P287"/>
      <c r="Q287"/>
      <c r="R287"/>
      <c r="S287"/>
    </row>
    <row r="288" spans="1:19" s="7" customFormat="1" ht="22.5" customHeight="1">
      <c r="A288" s="19">
        <v>43097</v>
      </c>
      <c r="B288" s="23" t="s">
        <v>544</v>
      </c>
      <c r="C288" s="23" t="s">
        <v>673</v>
      </c>
      <c r="D288" s="38" t="s">
        <v>715</v>
      </c>
      <c r="E288" s="37" t="s">
        <v>816</v>
      </c>
      <c r="F288" s="8">
        <v>228515.74</v>
      </c>
      <c r="G288" s="8"/>
      <c r="H288" s="8"/>
      <c r="I288" s="40">
        <f>SUM(F288:H288)</f>
        <v>228515.74</v>
      </c>
      <c r="J288" s="19">
        <v>42438</v>
      </c>
      <c r="K288" s="58">
        <v>160</v>
      </c>
      <c r="L288" s="59">
        <f>+IF(K288&lt;=$I$7,I288,0)</f>
        <v>0</v>
      </c>
      <c r="M288" s="59">
        <f>+IF(K288&lt;=$I$7,0,IF(K288&lt;=$J$7,I288,0))</f>
        <v>0</v>
      </c>
      <c r="N288" s="59">
        <f>+IF(K288&lt;=$J$7,0,IF(K288&gt;=$L$7,0,IF(K288&gt;=$J$7,H288)))</f>
        <v>0</v>
      </c>
      <c r="O288" s="60">
        <f>+IF(K288&gt;=$L$7,I288,0)</f>
        <v>228515.74</v>
      </c>
      <c r="P288"/>
      <c r="Q288"/>
      <c r="R288"/>
      <c r="S288"/>
    </row>
    <row r="289" spans="1:19" s="7" customFormat="1" ht="22.5" customHeight="1">
      <c r="A289" s="19">
        <v>43097</v>
      </c>
      <c r="B289" s="23" t="s">
        <v>544</v>
      </c>
      <c r="C289" s="23" t="s">
        <v>673</v>
      </c>
      <c r="D289" s="38" t="s">
        <v>716</v>
      </c>
      <c r="E289" s="37" t="s">
        <v>816</v>
      </c>
      <c r="F289" s="8">
        <v>121148.27</v>
      </c>
      <c r="G289" s="8"/>
      <c r="H289" s="8"/>
      <c r="I289" s="44">
        <f>SUM(F289:H289)</f>
        <v>121148.27</v>
      </c>
      <c r="J289" s="19">
        <v>42438</v>
      </c>
      <c r="K289" s="58">
        <v>161</v>
      </c>
      <c r="L289" s="59">
        <f>+IF(K289&lt;=$I$7,I289,0)</f>
        <v>0</v>
      </c>
      <c r="M289" s="59">
        <f>+IF(K289&lt;=$I$7,0,IF(K289&lt;=$J$7,I289,0))</f>
        <v>0</v>
      </c>
      <c r="N289" s="59">
        <f>+IF(K289&lt;=$J$7,0,IF(K289&gt;=$L$7,0,IF(K289&gt;=$J$7,H289)))</f>
        <v>0</v>
      </c>
      <c r="O289" s="60">
        <f>+IF(K289&gt;=$L$7,I289,0)</f>
        <v>121148.27</v>
      </c>
      <c r="P289"/>
      <c r="Q289"/>
      <c r="R289"/>
      <c r="S289"/>
    </row>
    <row r="290" spans="1:19" s="7" customFormat="1" ht="22.5" customHeight="1">
      <c r="A290" s="19">
        <v>43132</v>
      </c>
      <c r="B290" s="23" t="s">
        <v>544</v>
      </c>
      <c r="C290" s="23" t="s">
        <v>673</v>
      </c>
      <c r="D290" s="38" t="s">
        <v>764</v>
      </c>
      <c r="E290" s="37" t="s">
        <v>816</v>
      </c>
      <c r="F290" s="8">
        <v>226786.11</v>
      </c>
      <c r="G290" s="8"/>
      <c r="H290" s="8"/>
      <c r="I290" s="44">
        <f>SUM(F290:H290)</f>
        <v>226786.11</v>
      </c>
      <c r="J290" s="19">
        <v>42438</v>
      </c>
      <c r="K290" s="58">
        <v>162</v>
      </c>
      <c r="L290" s="59">
        <f>+IF(K290&lt;=$I$7,I290,0)</f>
        <v>0</v>
      </c>
      <c r="M290" s="59">
        <f>+IF(K290&lt;=$I$7,0,IF(K290&lt;=$J$7,I290,0))</f>
        <v>0</v>
      </c>
      <c r="N290" s="59">
        <f>+IF(K290&lt;=$J$7,0,IF(K290&gt;=$L$7,0,IF(K290&gt;=$J$7,H290)))</f>
        <v>0</v>
      </c>
      <c r="O290" s="60">
        <f>+IF(K290&gt;=$L$7,I290,0)</f>
        <v>226786.11</v>
      </c>
      <c r="P290"/>
      <c r="Q290"/>
      <c r="R290"/>
      <c r="S290"/>
    </row>
    <row r="291" spans="1:19" s="7" customFormat="1" ht="22.5" customHeight="1">
      <c r="A291" s="19">
        <v>43132</v>
      </c>
      <c r="B291" s="23" t="s">
        <v>544</v>
      </c>
      <c r="C291" s="23" t="s">
        <v>673</v>
      </c>
      <c r="D291" s="38" t="s">
        <v>765</v>
      </c>
      <c r="E291" s="37" t="s">
        <v>816</v>
      </c>
      <c r="F291" s="8">
        <v>123064.31</v>
      </c>
      <c r="G291" s="8"/>
      <c r="H291" s="8"/>
      <c r="I291" s="44">
        <f>SUM(F291:H291)</f>
        <v>123064.31</v>
      </c>
      <c r="J291" s="19">
        <v>42438</v>
      </c>
      <c r="K291" s="58">
        <v>163</v>
      </c>
      <c r="L291" s="59">
        <f>+IF(K291&lt;=$I$7,I291,0)</f>
        <v>0</v>
      </c>
      <c r="M291" s="59">
        <f>+IF(K291&lt;=$I$7,0,IF(K291&lt;=$J$7,I291,0))</f>
        <v>0</v>
      </c>
      <c r="N291" s="59">
        <f>+IF(K291&lt;=$J$7,0,IF(K291&gt;=$L$7,0,IF(K291&gt;=$J$7,H291)))</f>
        <v>0</v>
      </c>
      <c r="O291" s="60">
        <f>+IF(K291&gt;=$L$7,I291,0)</f>
        <v>123064.31</v>
      </c>
      <c r="P291"/>
      <c r="Q291"/>
      <c r="R291"/>
      <c r="S291"/>
    </row>
    <row r="292" spans="1:19" s="7" customFormat="1" ht="22.5" customHeight="1">
      <c r="A292" s="19">
        <v>42976</v>
      </c>
      <c r="B292" s="23" t="s">
        <v>577</v>
      </c>
      <c r="C292" s="23" t="s">
        <v>653</v>
      </c>
      <c r="D292" s="38" t="s">
        <v>578</v>
      </c>
      <c r="E292" s="37" t="s">
        <v>797</v>
      </c>
      <c r="F292" s="8">
        <v>38314.6</v>
      </c>
      <c r="G292" s="8"/>
      <c r="H292" s="8"/>
      <c r="I292" s="44">
        <f>SUM(F292:H292)</f>
        <v>38314.6</v>
      </c>
      <c r="J292" s="19">
        <v>42644</v>
      </c>
      <c r="K292" s="58">
        <v>266</v>
      </c>
      <c r="L292" s="59">
        <f>+IF(K292&lt;=$I$7,I292,0)</f>
        <v>0</v>
      </c>
      <c r="M292" s="59">
        <f>+IF(K292&lt;=$I$7,0,IF(K292&lt;=$J$7,I292,0))</f>
        <v>0</v>
      </c>
      <c r="N292" s="59">
        <f>+IF(K292&lt;=$J$7,0,IF(K292&gt;=$L$7,0,IF(K292&gt;=$J$7,H292)))</f>
        <v>0</v>
      </c>
      <c r="O292" s="60">
        <f>+IF(K292&gt;=$L$7,I292,0)</f>
        <v>38314.6</v>
      </c>
      <c r="P292"/>
      <c r="Q292"/>
      <c r="R292"/>
      <c r="S292"/>
    </row>
    <row r="293" spans="1:19" s="7" customFormat="1" ht="22.5" customHeight="1">
      <c r="A293" s="19">
        <v>43146</v>
      </c>
      <c r="B293" s="23" t="s">
        <v>749</v>
      </c>
      <c r="C293" s="23" t="s">
        <v>750</v>
      </c>
      <c r="D293" s="38" t="s">
        <v>751</v>
      </c>
      <c r="E293" s="37" t="s">
        <v>792</v>
      </c>
      <c r="F293" s="8">
        <v>850291.2</v>
      </c>
      <c r="G293" s="8"/>
      <c r="H293" s="8"/>
      <c r="I293" s="44">
        <f>SUM(F293:H293)</f>
        <v>850291.2</v>
      </c>
      <c r="J293" s="19">
        <v>42438</v>
      </c>
      <c r="K293" s="58">
        <v>164</v>
      </c>
      <c r="L293" s="59">
        <f>+IF(K293&lt;=$I$7,I293,0)</f>
        <v>0</v>
      </c>
      <c r="M293" s="59">
        <f>+IF(K293&lt;=$I$7,0,IF(K293&lt;=$J$7,I293,0))</f>
        <v>0</v>
      </c>
      <c r="N293" s="59">
        <f>+IF(K293&lt;=$J$7,0,IF(K293&gt;=$L$7,0,IF(K293&gt;=$J$7,H293)))</f>
        <v>0</v>
      </c>
      <c r="O293" s="60">
        <f>+IF(K293&gt;=$L$7,I293,0)</f>
        <v>850291.2</v>
      </c>
      <c r="P293"/>
      <c r="Q293"/>
      <c r="R293"/>
      <c r="S293"/>
    </row>
    <row r="294" spans="1:19" s="7" customFormat="1" ht="22.5" customHeight="1">
      <c r="A294" s="19">
        <v>42535</v>
      </c>
      <c r="B294" s="23" t="s">
        <v>509</v>
      </c>
      <c r="C294" s="23" t="s">
        <v>626</v>
      </c>
      <c r="D294" s="38" t="s">
        <v>234</v>
      </c>
      <c r="E294" s="37" t="s">
        <v>817</v>
      </c>
      <c r="F294" s="8">
        <v>119888</v>
      </c>
      <c r="G294" s="8"/>
      <c r="H294" s="8"/>
      <c r="I294" s="44">
        <f>SUM(F294:H294)</f>
        <v>119888</v>
      </c>
      <c r="J294" s="19">
        <v>42438</v>
      </c>
      <c r="K294" s="58">
        <v>159</v>
      </c>
      <c r="L294" s="59">
        <f>+IF(K294&lt;=$I$7,I294,0)</f>
        <v>0</v>
      </c>
      <c r="M294" s="59">
        <f>+IF(K294&lt;=$I$7,0,IF(K294&lt;=$J$7,I294,0))</f>
        <v>0</v>
      </c>
      <c r="N294" s="59">
        <f>+IF(K294&lt;=$J$7,0,IF(K294&gt;=$L$7,0,IF(K294&gt;=$J$7,H294)))</f>
        <v>0</v>
      </c>
      <c r="O294" s="60">
        <f>+IF(K294&gt;=$L$7,I294,0)</f>
        <v>119888</v>
      </c>
      <c r="P294"/>
      <c r="Q294"/>
      <c r="R294"/>
      <c r="S294"/>
    </row>
    <row r="295" spans="1:19" s="7" customFormat="1" ht="22.5" customHeight="1">
      <c r="A295" s="19">
        <v>43076</v>
      </c>
      <c r="B295" s="23" t="s">
        <v>551</v>
      </c>
      <c r="C295" s="23" t="s">
        <v>626</v>
      </c>
      <c r="D295" s="38" t="s">
        <v>684</v>
      </c>
      <c r="E295" s="37" t="s">
        <v>817</v>
      </c>
      <c r="F295" s="8">
        <v>12000</v>
      </c>
      <c r="G295" s="8"/>
      <c r="H295" s="8"/>
      <c r="I295" s="44">
        <f>SUM(F295:H295)</f>
        <v>12000</v>
      </c>
      <c r="J295" s="19">
        <v>42438</v>
      </c>
      <c r="K295" s="58">
        <v>165</v>
      </c>
      <c r="L295" s="59">
        <f>+IF(K295&lt;=$I$7,I295,0)</f>
        <v>0</v>
      </c>
      <c r="M295" s="59">
        <f>+IF(K295&lt;=$I$7,0,IF(K295&lt;=$J$7,I295,0))</f>
        <v>0</v>
      </c>
      <c r="N295" s="59">
        <f>+IF(K295&lt;=$J$7,0,IF(K295&gt;=$L$7,0,IF(K295&gt;=$J$7,H295)))</f>
        <v>0</v>
      </c>
      <c r="O295" s="60">
        <f>+IF(K295&gt;=$L$7,I295,0)</f>
        <v>12000</v>
      </c>
      <c r="P295"/>
      <c r="Q295"/>
      <c r="R295"/>
      <c r="S295"/>
    </row>
    <row r="296" spans="1:19" s="7" customFormat="1" ht="22.5" customHeight="1">
      <c r="A296" s="19">
        <v>43049</v>
      </c>
      <c r="B296" s="23" t="s">
        <v>551</v>
      </c>
      <c r="C296" s="23" t="s">
        <v>626</v>
      </c>
      <c r="D296" s="38" t="s">
        <v>766</v>
      </c>
      <c r="E296" s="37" t="s">
        <v>817</v>
      </c>
      <c r="F296" s="8">
        <v>12000</v>
      </c>
      <c r="G296" s="8"/>
      <c r="H296" s="8"/>
      <c r="I296" s="44">
        <f>SUM(F296:H296)</f>
        <v>12000</v>
      </c>
      <c r="J296" s="19">
        <v>42438</v>
      </c>
      <c r="K296" s="58">
        <v>166</v>
      </c>
      <c r="L296" s="59">
        <f>+IF(K296&lt;=$I$7,I296,0)</f>
        <v>0</v>
      </c>
      <c r="M296" s="59">
        <f>+IF(K296&lt;=$I$7,0,IF(K296&lt;=$J$7,I296,0))</f>
        <v>0</v>
      </c>
      <c r="N296" s="59">
        <f>+IF(K296&lt;=$J$7,0,IF(K296&gt;=$L$7,0,IF(K296&gt;=$J$7,H296)))</f>
        <v>0</v>
      </c>
      <c r="O296" s="60">
        <f>+IF(K296&gt;=$L$7,I296,0)</f>
        <v>12000</v>
      </c>
      <c r="P296"/>
      <c r="Q296"/>
      <c r="R296"/>
      <c r="S296"/>
    </row>
    <row r="297" spans="1:19" s="7" customFormat="1" ht="22.5" customHeight="1">
      <c r="A297" s="19">
        <v>42121</v>
      </c>
      <c r="B297" s="23" t="s">
        <v>513</v>
      </c>
      <c r="C297" s="23" t="s">
        <v>626</v>
      </c>
      <c r="D297" s="38" t="s">
        <v>469</v>
      </c>
      <c r="E297" s="37" t="s">
        <v>817</v>
      </c>
      <c r="F297" s="8">
        <v>417720</v>
      </c>
      <c r="G297" s="8"/>
      <c r="H297" s="8"/>
      <c r="I297" s="44">
        <f>SUM(F297:H297)</f>
        <v>417720</v>
      </c>
      <c r="J297" s="19">
        <v>42439</v>
      </c>
      <c r="K297" s="58">
        <v>167</v>
      </c>
      <c r="L297" s="59">
        <f>+IF(K297&lt;=$I$7,I297,0)</f>
        <v>0</v>
      </c>
      <c r="M297" s="59">
        <f>+IF(K297&lt;=$I$7,0,IF(K297&lt;=$J$7,I297,0))</f>
        <v>0</v>
      </c>
      <c r="N297" s="59">
        <f>+IF(K297&lt;=$J$7,0,IF(K297&gt;=$L$7,0,IF(K297&gt;=$J$7,H297)))</f>
        <v>0</v>
      </c>
      <c r="O297" s="60">
        <f>+IF(K297&gt;=$L$7,I297,0)</f>
        <v>417720</v>
      </c>
      <c r="P297"/>
      <c r="Q297"/>
      <c r="R297"/>
      <c r="S297"/>
    </row>
    <row r="298" spans="1:19" s="7" customFormat="1" ht="22.5" customHeight="1">
      <c r="A298" s="19">
        <v>42121</v>
      </c>
      <c r="B298" s="23" t="s">
        <v>513</v>
      </c>
      <c r="C298" s="23" t="s">
        <v>626</v>
      </c>
      <c r="D298" s="38" t="s">
        <v>470</v>
      </c>
      <c r="E298" s="37" t="s">
        <v>817</v>
      </c>
      <c r="F298" s="8">
        <v>693132</v>
      </c>
      <c r="G298" s="8"/>
      <c r="H298" s="8"/>
      <c r="I298" s="44">
        <f>SUM(F298:H298)</f>
        <v>693132</v>
      </c>
      <c r="J298" s="19">
        <v>42439</v>
      </c>
      <c r="K298" s="58">
        <v>168</v>
      </c>
      <c r="L298" s="59">
        <f>+IF(K298&lt;=$I$7,I298,0)</f>
        <v>0</v>
      </c>
      <c r="M298" s="59">
        <f>+IF(K298&lt;=$I$7,0,IF(K298&lt;=$J$7,I298,0))</f>
        <v>0</v>
      </c>
      <c r="N298" s="59">
        <f>+IF(K298&lt;=$J$7,0,IF(K298&gt;=$L$7,0,IF(K298&gt;=$J$7,H298)))</f>
        <v>0</v>
      </c>
      <c r="O298" s="60">
        <f>+IF(K298&gt;=$L$7,I298,0)</f>
        <v>693132</v>
      </c>
      <c r="P298"/>
      <c r="Q298"/>
      <c r="R298"/>
      <c r="S298"/>
    </row>
    <row r="299" spans="1:19" s="6" customFormat="1" ht="22.5" customHeight="1">
      <c r="A299" s="19">
        <v>42122</v>
      </c>
      <c r="B299" s="23" t="s">
        <v>513</v>
      </c>
      <c r="C299" s="23" t="s">
        <v>626</v>
      </c>
      <c r="D299" s="38" t="s">
        <v>471</v>
      </c>
      <c r="E299" s="37" t="s">
        <v>817</v>
      </c>
      <c r="F299" s="8">
        <v>417720</v>
      </c>
      <c r="G299" s="8"/>
      <c r="H299" s="8"/>
      <c r="I299" s="44">
        <f>SUM(F299:H299)</f>
        <v>417720</v>
      </c>
      <c r="J299" s="19">
        <v>42972</v>
      </c>
      <c r="K299" s="58">
        <v>169</v>
      </c>
      <c r="L299" s="59">
        <f>+IF(K299&lt;=$I$7,I299,0)</f>
        <v>0</v>
      </c>
      <c r="M299" s="59">
        <f>+IF(K299&lt;=$I$7,0,IF(K299&lt;=$J$7,I299,0))</f>
        <v>0</v>
      </c>
      <c r="N299" s="59">
        <f>+IF(K299&lt;=$J$7,0,IF(K299&gt;=$L$7,0,IF(K299&gt;=$J$7,H299)))</f>
        <v>0</v>
      </c>
      <c r="O299" s="60">
        <f>+IF(K299&gt;=$L$7,I299,0)</f>
        <v>417720</v>
      </c>
      <c r="P299"/>
      <c r="Q299"/>
      <c r="R299"/>
      <c r="S299"/>
    </row>
    <row r="300" spans="1:19" s="7" customFormat="1" ht="22.5" customHeight="1">
      <c r="A300" s="19">
        <v>42122</v>
      </c>
      <c r="B300" s="23" t="s">
        <v>513</v>
      </c>
      <c r="C300" s="23" t="s">
        <v>626</v>
      </c>
      <c r="D300" s="38" t="s">
        <v>472</v>
      </c>
      <c r="E300" s="37" t="s">
        <v>817</v>
      </c>
      <c r="F300" s="8">
        <v>693132</v>
      </c>
      <c r="G300" s="8"/>
      <c r="H300" s="8"/>
      <c r="I300" s="44">
        <f>SUM(F300:H300)</f>
        <v>693132</v>
      </c>
      <c r="J300" s="19">
        <v>42964</v>
      </c>
      <c r="K300" s="58">
        <v>170</v>
      </c>
      <c r="L300" s="59">
        <f>+IF(K300&lt;=$I$7,I300,0)</f>
        <v>0</v>
      </c>
      <c r="M300" s="59">
        <f>+IF(K300&lt;=$I$7,0,IF(K300&lt;=$J$7,I300,0))</f>
        <v>0</v>
      </c>
      <c r="N300" s="59">
        <f>+IF(K300&lt;=$J$7,0,IF(K300&gt;=$L$7,0,IF(K300&gt;=$J$7,H300)))</f>
        <v>0</v>
      </c>
      <c r="O300" s="60">
        <f>+IF(K300&gt;=$L$7,I300,0)</f>
        <v>693132</v>
      </c>
      <c r="P300"/>
      <c r="Q300"/>
      <c r="R300"/>
      <c r="S300"/>
    </row>
    <row r="301" spans="1:19" s="7" customFormat="1" ht="22.5" customHeight="1">
      <c r="A301" s="19">
        <v>42129</v>
      </c>
      <c r="B301" s="23" t="s">
        <v>513</v>
      </c>
      <c r="C301" s="23" t="s">
        <v>626</v>
      </c>
      <c r="D301" s="38" t="s">
        <v>473</v>
      </c>
      <c r="E301" s="37" t="s">
        <v>817</v>
      </c>
      <c r="F301" s="8">
        <v>417720</v>
      </c>
      <c r="G301" s="8"/>
      <c r="H301" s="8"/>
      <c r="I301" s="44">
        <f>SUM(F301:H301)</f>
        <v>417720</v>
      </c>
      <c r="J301" s="19">
        <v>42965</v>
      </c>
      <c r="K301" s="58">
        <v>171</v>
      </c>
      <c r="L301" s="59">
        <f>+IF(K301&lt;=$I$7,I301,0)</f>
        <v>0</v>
      </c>
      <c r="M301" s="59">
        <f>+IF(K301&lt;=$I$7,0,IF(K301&lt;=$J$7,I301,0))</f>
        <v>0</v>
      </c>
      <c r="N301" s="59">
        <f>+IF(K301&lt;=$J$7,0,IF(K301&gt;=$L$7,0,IF(K301&gt;=$J$7,H301)))</f>
        <v>0</v>
      </c>
      <c r="O301" s="60">
        <f>+IF(K301&gt;=$L$7,I301,0)</f>
        <v>417720</v>
      </c>
      <c r="P301"/>
      <c r="Q301"/>
      <c r="R301"/>
      <c r="S301"/>
    </row>
    <row r="302" spans="1:19" s="7" customFormat="1" ht="22.5" customHeight="1">
      <c r="A302" s="19">
        <v>42129</v>
      </c>
      <c r="B302" s="23" t="s">
        <v>513</v>
      </c>
      <c r="C302" s="23" t="s">
        <v>626</v>
      </c>
      <c r="D302" s="38" t="s">
        <v>474</v>
      </c>
      <c r="E302" s="37" t="s">
        <v>817</v>
      </c>
      <c r="F302" s="8">
        <v>693132</v>
      </c>
      <c r="G302" s="8"/>
      <c r="H302" s="8"/>
      <c r="I302" s="44">
        <f>SUM(F302:H302)</f>
        <v>693132</v>
      </c>
      <c r="J302" s="19">
        <v>42535</v>
      </c>
      <c r="K302" s="58">
        <v>172</v>
      </c>
      <c r="L302" s="59">
        <f>+IF(K302&lt;=$I$7,I302,0)</f>
        <v>0</v>
      </c>
      <c r="M302" s="59">
        <f>+IF(K302&lt;=$I$7,0,IF(K302&lt;=$J$7,I302,0))</f>
        <v>0</v>
      </c>
      <c r="N302" s="59">
        <f>+IF(K302&lt;=$J$7,0,IF(K302&gt;=$L$7,0,IF(K302&gt;=$J$7,H302)))</f>
        <v>0</v>
      </c>
      <c r="O302" s="60">
        <f>+IF(K302&gt;=$L$7,I302,0)</f>
        <v>693132</v>
      </c>
      <c r="P302"/>
      <c r="Q302"/>
      <c r="R302"/>
      <c r="S302"/>
    </row>
    <row r="303" spans="1:19" s="7" customFormat="1" ht="22.5" customHeight="1">
      <c r="A303" s="19">
        <v>42739</v>
      </c>
      <c r="B303" s="23" t="s">
        <v>745</v>
      </c>
      <c r="C303" s="23" t="s">
        <v>626</v>
      </c>
      <c r="D303" s="38" t="s">
        <v>746</v>
      </c>
      <c r="E303" s="37" t="s">
        <v>817</v>
      </c>
      <c r="F303" s="8">
        <v>6573</v>
      </c>
      <c r="G303" s="8"/>
      <c r="H303" s="8"/>
      <c r="I303" s="44">
        <f>SUM(F303:H303)</f>
        <v>6573</v>
      </c>
      <c r="J303" s="19">
        <v>43026</v>
      </c>
      <c r="K303" s="58">
        <v>204</v>
      </c>
      <c r="L303" s="59">
        <f>+IF(K303&lt;=$I$7,I303,0)</f>
        <v>0</v>
      </c>
      <c r="M303" s="59">
        <f>+IF(K303&lt;=$I$7,0,IF(K303&lt;=$J$7,I303,0))</f>
        <v>0</v>
      </c>
      <c r="N303" s="59">
        <f>+IF(K303&lt;=$J$7,0,IF(K303&gt;=$L$7,0,IF(K303&gt;=$J$7,H303)))</f>
        <v>0</v>
      </c>
      <c r="O303" s="60">
        <f>+IF(K303&gt;=$L$7,I303,0)</f>
        <v>6573</v>
      </c>
      <c r="P303"/>
      <c r="Q303"/>
      <c r="R303"/>
      <c r="S303"/>
    </row>
    <row r="304" spans="1:19" s="7" customFormat="1" ht="22.5" customHeight="1">
      <c r="A304" s="19">
        <v>42644</v>
      </c>
      <c r="B304" s="23" t="s">
        <v>546</v>
      </c>
      <c r="C304" s="23" t="s">
        <v>626</v>
      </c>
      <c r="D304" s="38" t="s">
        <v>517</v>
      </c>
      <c r="E304" s="37" t="s">
        <v>817</v>
      </c>
      <c r="F304" s="91">
        <v>12975</v>
      </c>
      <c r="G304" s="8"/>
      <c r="H304" s="8"/>
      <c r="I304" s="44">
        <f>SUM(F304:H304)</f>
        <v>12975</v>
      </c>
      <c r="J304" s="19">
        <v>42863</v>
      </c>
      <c r="K304" s="58">
        <v>225</v>
      </c>
      <c r="L304" s="59">
        <f>+IF(K304&lt;=$I$7,I304,0)</f>
        <v>0</v>
      </c>
      <c r="M304" s="59">
        <f>+IF(K304&lt;=$I$7,0,IF(K304&lt;=$J$7,I304,0))</f>
        <v>0</v>
      </c>
      <c r="N304" s="59">
        <f>+IF(K304&lt;=$J$7,0,IF(K304&gt;=$L$7,0,IF(K304&gt;=$J$7,H304)))</f>
        <v>0</v>
      </c>
      <c r="O304" s="60">
        <f>+IF(K304&gt;=$L$7,I304,0)</f>
        <v>12975</v>
      </c>
      <c r="P304"/>
      <c r="Q304"/>
      <c r="R304"/>
      <c r="S304"/>
    </row>
    <row r="305" spans="1:19" s="7" customFormat="1" ht="22.5" customHeight="1">
      <c r="A305" s="19">
        <v>42644</v>
      </c>
      <c r="B305" s="23" t="s">
        <v>546</v>
      </c>
      <c r="C305" s="23" t="s">
        <v>626</v>
      </c>
      <c r="D305" s="38" t="s">
        <v>518</v>
      </c>
      <c r="E305" s="37" t="s">
        <v>817</v>
      </c>
      <c r="F305" s="91">
        <v>12975</v>
      </c>
      <c r="G305" s="8"/>
      <c r="H305" s="8"/>
      <c r="I305" s="44">
        <f>SUM(F305:H305)</f>
        <v>12975</v>
      </c>
      <c r="J305" s="19">
        <v>42865</v>
      </c>
      <c r="K305" s="58">
        <v>226</v>
      </c>
      <c r="L305" s="59">
        <f>+IF(K305&lt;=$I$7,I305,0)</f>
        <v>0</v>
      </c>
      <c r="M305" s="59">
        <f>+IF(K305&lt;=$I$7,0,IF(K305&lt;=$J$7,I305,0))</f>
        <v>0</v>
      </c>
      <c r="N305" s="59">
        <f>+IF(K305&lt;=$J$7,0,IF(K305&gt;=$L$7,0,IF(K305&gt;=$J$7,H305)))</f>
        <v>0</v>
      </c>
      <c r="O305" s="60">
        <f>+IF(K305&gt;=$L$7,I305,0)</f>
        <v>12975</v>
      </c>
      <c r="P305"/>
      <c r="Q305"/>
      <c r="R305"/>
      <c r="S305"/>
    </row>
    <row r="306" spans="1:19" s="7" customFormat="1" ht="22.5" customHeight="1">
      <c r="A306" s="19">
        <v>42964</v>
      </c>
      <c r="B306" s="23" t="s">
        <v>575</v>
      </c>
      <c r="C306" s="23" t="s">
        <v>626</v>
      </c>
      <c r="D306" s="38" t="s">
        <v>576</v>
      </c>
      <c r="E306" s="37" t="s">
        <v>817</v>
      </c>
      <c r="F306" s="88">
        <v>73346</v>
      </c>
      <c r="G306" s="8"/>
      <c r="H306" s="8"/>
      <c r="I306" s="44">
        <f>SUM(F306:H306)</f>
        <v>73346</v>
      </c>
      <c r="J306" s="19">
        <v>42871</v>
      </c>
      <c r="K306" s="58">
        <v>227</v>
      </c>
      <c r="L306" s="59">
        <f>+IF(K306&lt;=$I$7,I306,0)</f>
        <v>0</v>
      </c>
      <c r="M306" s="59">
        <f>+IF(K306&lt;=$I$7,0,IF(K306&lt;=$J$7,I306,0))</f>
        <v>0</v>
      </c>
      <c r="N306" s="59">
        <f>+IF(K306&lt;=$J$7,0,IF(K306&gt;=$L$7,0,IF(K306&gt;=$J$7,H306)))</f>
        <v>0</v>
      </c>
      <c r="O306" s="60">
        <f>+IF(K306&gt;=$L$7,I306,0)</f>
        <v>73346</v>
      </c>
      <c r="P306"/>
      <c r="Q306"/>
      <c r="R306"/>
      <c r="S306"/>
    </row>
    <row r="307" spans="1:19" s="7" customFormat="1" ht="22.5" customHeight="1">
      <c r="A307" s="19">
        <v>43087</v>
      </c>
      <c r="B307" s="23" t="s">
        <v>702</v>
      </c>
      <c r="C307" s="23" t="s">
        <v>626</v>
      </c>
      <c r="D307" s="38" t="s">
        <v>700</v>
      </c>
      <c r="E307" s="37" t="s">
        <v>817</v>
      </c>
      <c r="F307" s="88">
        <v>50000.14</v>
      </c>
      <c r="G307" s="8"/>
      <c r="H307" s="8"/>
      <c r="I307" s="44">
        <f>SUM(F307:H307)</f>
        <v>50000.14</v>
      </c>
      <c r="J307" s="19">
        <v>42878</v>
      </c>
      <c r="K307" s="58">
        <v>228</v>
      </c>
      <c r="L307" s="59">
        <f>+IF(K307&lt;=$I$7,I307,0)</f>
        <v>0</v>
      </c>
      <c r="M307" s="59">
        <f>+IF(K307&lt;=$I$7,0,IF(K307&lt;=$J$7,I307,0))</f>
        <v>0</v>
      </c>
      <c r="N307" s="59">
        <f>+IF(K307&lt;=$J$7,0,IF(K307&gt;=$L$7,0,IF(K307&gt;=$J$7,H307)))</f>
        <v>0</v>
      </c>
      <c r="O307" s="60">
        <f>+IF(K307&gt;=$L$7,I307,0)</f>
        <v>50000.14</v>
      </c>
      <c r="P307"/>
      <c r="Q307"/>
      <c r="R307"/>
      <c r="S307"/>
    </row>
    <row r="308" spans="1:19" s="7" customFormat="1" ht="22.5" customHeight="1">
      <c r="A308" s="19">
        <v>43087</v>
      </c>
      <c r="B308" s="23" t="s">
        <v>702</v>
      </c>
      <c r="C308" s="23" t="s">
        <v>626</v>
      </c>
      <c r="D308" s="38" t="s">
        <v>549</v>
      </c>
      <c r="E308" s="37" t="s">
        <v>817</v>
      </c>
      <c r="F308" s="88">
        <v>50000.14</v>
      </c>
      <c r="G308" s="8"/>
      <c r="H308" s="8"/>
      <c r="I308" s="44">
        <f>SUM(F308:H308)</f>
        <v>50000.14</v>
      </c>
      <c r="J308" s="19">
        <v>42895</v>
      </c>
      <c r="K308" s="58">
        <v>229</v>
      </c>
      <c r="L308" s="59">
        <f>+IF(K308&lt;=$I$7,I308,0)</f>
        <v>0</v>
      </c>
      <c r="M308" s="59">
        <f>+IF(K308&lt;=$I$7,0,IF(K308&lt;=$J$7,I308,0))</f>
        <v>0</v>
      </c>
      <c r="N308" s="59">
        <f>+IF(K308&lt;=$J$7,0,IF(K308&gt;=$L$7,0,IF(K308&gt;=$J$7,H308)))</f>
        <v>0</v>
      </c>
      <c r="O308" s="60">
        <f>+IF(K308&gt;=$L$7,I308,0)</f>
        <v>50000.14</v>
      </c>
      <c r="P308"/>
      <c r="Q308"/>
      <c r="R308"/>
      <c r="S308"/>
    </row>
    <row r="309" spans="1:19" s="7" customFormat="1" ht="22.5" customHeight="1">
      <c r="A309" s="19">
        <v>43087</v>
      </c>
      <c r="B309" s="23" t="s">
        <v>702</v>
      </c>
      <c r="C309" s="23" t="s">
        <v>626</v>
      </c>
      <c r="D309" s="38" t="s">
        <v>701</v>
      </c>
      <c r="E309" s="37" t="s">
        <v>817</v>
      </c>
      <c r="F309" s="88">
        <v>50000.14</v>
      </c>
      <c r="G309" s="8"/>
      <c r="H309" s="8"/>
      <c r="I309" s="44">
        <f>SUM(F309:H309)</f>
        <v>50000.14</v>
      </c>
      <c r="J309" s="19">
        <v>42900</v>
      </c>
      <c r="K309" s="58">
        <v>230</v>
      </c>
      <c r="L309" s="59">
        <f>+IF(K309&lt;=$I$7,I309,0)</f>
        <v>0</v>
      </c>
      <c r="M309" s="59">
        <f>+IF(K309&lt;=$I$7,0,IF(K309&lt;=$J$7,I309,0))</f>
        <v>0</v>
      </c>
      <c r="N309" s="59">
        <f>+IF(K309&lt;=$J$7,0,IF(K309&gt;=$L$7,0,IF(K309&gt;=$J$7,H309)))</f>
        <v>0</v>
      </c>
      <c r="O309" s="60">
        <f>+IF(K309&gt;=$L$7,I309,0)</f>
        <v>50000.14</v>
      </c>
      <c r="P309"/>
      <c r="Q309"/>
      <c r="R309"/>
      <c r="S309"/>
    </row>
    <row r="310" spans="1:19" s="7" customFormat="1" ht="22.5" customHeight="1">
      <c r="A310" s="19">
        <v>42895</v>
      </c>
      <c r="B310" s="23" t="s">
        <v>702</v>
      </c>
      <c r="C310" s="23" t="s">
        <v>626</v>
      </c>
      <c r="D310" s="38" t="s">
        <v>771</v>
      </c>
      <c r="E310" s="37" t="s">
        <v>817</v>
      </c>
      <c r="F310" s="88">
        <v>65000.01</v>
      </c>
      <c r="G310" s="8"/>
      <c r="H310" s="8"/>
      <c r="I310" s="44">
        <f>SUM(F310:H310)</f>
        <v>65000.01</v>
      </c>
      <c r="J310" s="19">
        <v>42906</v>
      </c>
      <c r="K310" s="58">
        <v>231</v>
      </c>
      <c r="L310" s="59">
        <f>+IF(K310&lt;=$I$7,I310,0)</f>
        <v>0</v>
      </c>
      <c r="M310" s="59">
        <f>+IF(K310&lt;=$I$7,0,IF(K310&lt;=$J$7,I310,0))</f>
        <v>0</v>
      </c>
      <c r="N310" s="59">
        <f>+IF(K310&lt;=$J$7,0,IF(K310&gt;=$L$7,0,IF(K310&gt;=$J$7,H310)))</f>
        <v>0</v>
      </c>
      <c r="O310" s="60">
        <f>+IF(K310&gt;=$L$7,I310,0)</f>
        <v>65000.01</v>
      </c>
      <c r="P310"/>
      <c r="Q310"/>
      <c r="R310"/>
      <c r="S310"/>
    </row>
    <row r="311" spans="1:19" s="12" customFormat="1" ht="22.5" customHeight="1">
      <c r="A311" s="19">
        <v>42937</v>
      </c>
      <c r="B311" s="23" t="s">
        <v>567</v>
      </c>
      <c r="C311" s="23" t="s">
        <v>626</v>
      </c>
      <c r="D311" s="38" t="s">
        <v>568</v>
      </c>
      <c r="E311" s="37" t="s">
        <v>817</v>
      </c>
      <c r="F311" s="8">
        <v>98176</v>
      </c>
      <c r="G311" s="8"/>
      <c r="H311" s="8"/>
      <c r="I311" s="40">
        <f>SUM(F311:H311)</f>
        <v>98176</v>
      </c>
      <c r="J311" s="19">
        <v>42964</v>
      </c>
      <c r="K311" s="58">
        <v>267</v>
      </c>
      <c r="L311" s="59">
        <f>+IF(K311&lt;=$I$7,I311,0)</f>
        <v>0</v>
      </c>
      <c r="M311" s="59">
        <f>+IF(K311&lt;=$I$7,0,IF(K311&lt;=$J$7,I311,0))</f>
        <v>0</v>
      </c>
      <c r="N311" s="59">
        <f>+IF(K311&lt;=$J$7,0,IF(K311&gt;=$L$7,0,IF(K311&gt;=$J$7,H311)))</f>
        <v>0</v>
      </c>
      <c r="O311" s="60">
        <f>+IF(K311&gt;=$L$7,I311,0)</f>
        <v>98176</v>
      </c>
      <c r="P311"/>
      <c r="Q311"/>
      <c r="R311"/>
      <c r="S311"/>
    </row>
    <row r="312" spans="1:19" s="7" customFormat="1" ht="22.5" customHeight="1">
      <c r="A312" s="19">
        <v>42969</v>
      </c>
      <c r="B312" s="23" t="s">
        <v>567</v>
      </c>
      <c r="C312" s="23" t="s">
        <v>626</v>
      </c>
      <c r="D312" s="38" t="s">
        <v>582</v>
      </c>
      <c r="E312" s="37" t="s">
        <v>817</v>
      </c>
      <c r="F312" s="8">
        <v>98176</v>
      </c>
      <c r="G312" s="8"/>
      <c r="H312" s="8"/>
      <c r="I312" s="44">
        <f>SUM(F312:H312)</f>
        <v>98176</v>
      </c>
      <c r="J312" s="19" t="s">
        <v>499</v>
      </c>
      <c r="K312" s="58">
        <v>268</v>
      </c>
      <c r="L312" s="59">
        <f>+IF(K312&lt;=$I$7,I312,0)</f>
        <v>0</v>
      </c>
      <c r="M312" s="59">
        <f>+IF(K312&lt;=$I$7,0,IF(K312&lt;=$J$7,I312,0))</f>
        <v>0</v>
      </c>
      <c r="N312" s="59">
        <f>+IF(K312&lt;=$J$7,0,IF(K312&gt;=$L$7,0,IF(K312&gt;=$J$7,H312)))</f>
        <v>0</v>
      </c>
      <c r="O312" s="60">
        <f>+IF(K312&gt;=$L$7,I312,0)</f>
        <v>98176</v>
      </c>
      <c r="P312"/>
      <c r="Q312"/>
      <c r="R312"/>
      <c r="S312"/>
    </row>
    <row r="313" spans="1:19" s="7" customFormat="1" ht="22.5" customHeight="1">
      <c r="A313" s="19" t="s">
        <v>352</v>
      </c>
      <c r="B313" s="23" t="s">
        <v>71</v>
      </c>
      <c r="C313" s="23" t="s">
        <v>626</v>
      </c>
      <c r="D313" s="37" t="s">
        <v>226</v>
      </c>
      <c r="E313" s="37" t="s">
        <v>817</v>
      </c>
      <c r="F313" s="8">
        <v>18368.22</v>
      </c>
      <c r="G313" s="8"/>
      <c r="H313" s="8"/>
      <c r="I313" s="44">
        <f>SUM(F313:H313)</f>
        <v>18368.22</v>
      </c>
      <c r="J313" s="19">
        <v>42937</v>
      </c>
      <c r="K313" s="58">
        <v>315</v>
      </c>
      <c r="L313" s="59">
        <f>+IF(K313&lt;=$I$7,I313,0)</f>
        <v>0</v>
      </c>
      <c r="M313" s="59">
        <f>+IF(K313&lt;=$I$7,0,IF(K313&lt;=$J$7,I313,0))</f>
        <v>0</v>
      </c>
      <c r="N313" s="59">
        <f>+IF(K313&lt;=$J$7,0,IF(K313&gt;=$L$7,0,IF(K313&gt;=$J$7,H313)))</f>
        <v>0</v>
      </c>
      <c r="O313" s="60">
        <f>+IF(K313&gt;=$L$7,I313,0)</f>
        <v>18368.22</v>
      </c>
      <c r="P313"/>
      <c r="Q313"/>
      <c r="R313"/>
      <c r="S313"/>
    </row>
    <row r="314" spans="1:19" s="7" customFormat="1" ht="22.5" customHeight="1">
      <c r="A314" s="19" t="s">
        <v>339</v>
      </c>
      <c r="B314" s="23" t="s">
        <v>483</v>
      </c>
      <c r="C314" s="23" t="s">
        <v>626</v>
      </c>
      <c r="D314" s="37" t="s">
        <v>17</v>
      </c>
      <c r="E314" s="37" t="s">
        <v>817</v>
      </c>
      <c r="F314" s="50"/>
      <c r="G314" s="8">
        <v>120000</v>
      </c>
      <c r="H314" s="8"/>
      <c r="I314" s="44">
        <f>SUM(G314:H314)</f>
        <v>120000</v>
      </c>
      <c r="J314" s="19">
        <v>42969</v>
      </c>
      <c r="K314" s="58">
        <v>316</v>
      </c>
      <c r="L314" s="59">
        <f>+IF(K314&lt;=$I$7,I314,0)</f>
        <v>0</v>
      </c>
      <c r="M314" s="59">
        <f>+IF(K314&lt;=$I$7,0,IF(K314&lt;=$J$7,I314,0))</f>
        <v>0</v>
      </c>
      <c r="N314" s="59">
        <f>+IF(K314&lt;=$J$7,0,IF(K314&gt;=$L$7,0,IF(K314&gt;=$J$7,H314)))</f>
        <v>0</v>
      </c>
      <c r="O314" s="60">
        <f>+IF(K314&gt;=$L$7,I314,0)</f>
        <v>120000</v>
      </c>
      <c r="P314"/>
      <c r="Q314"/>
      <c r="R314"/>
      <c r="S314"/>
    </row>
    <row r="315" spans="1:19" s="12" customFormat="1" ht="22.5" customHeight="1">
      <c r="A315" s="19" t="s">
        <v>340</v>
      </c>
      <c r="B315" s="23" t="s">
        <v>154</v>
      </c>
      <c r="C315" s="23" t="s">
        <v>626</v>
      </c>
      <c r="D315" s="38" t="s">
        <v>155</v>
      </c>
      <c r="E315" s="37" t="s">
        <v>817</v>
      </c>
      <c r="F315" s="8">
        <v>40000</v>
      </c>
      <c r="G315" s="8"/>
      <c r="H315" s="8"/>
      <c r="I315" s="40">
        <f>SUM(F315:H315)</f>
        <v>40000</v>
      </c>
      <c r="J315" s="19">
        <v>42309</v>
      </c>
      <c r="K315" s="58">
        <v>317</v>
      </c>
      <c r="L315" s="59">
        <f>+IF(K315&lt;=$I$7,I315,0)</f>
        <v>0</v>
      </c>
      <c r="M315" s="59">
        <f>+IF(K315&lt;=$I$7,0,IF(K315&lt;=$J$7,I315,0))</f>
        <v>0</v>
      </c>
      <c r="N315" s="59">
        <f>+IF(K315&lt;=$J$7,0,IF(K315&gt;=$L$7,0,IF(K315&gt;=$J$7,H315)))</f>
        <v>0</v>
      </c>
      <c r="O315" s="60">
        <f>+IF(K315&gt;=$L$7,I315,0)</f>
        <v>40000</v>
      </c>
      <c r="P315"/>
      <c r="Q315"/>
      <c r="R315"/>
      <c r="S315"/>
    </row>
    <row r="316" spans="1:19" s="12" customFormat="1" ht="22.5" customHeight="1">
      <c r="A316" s="19" t="s">
        <v>341</v>
      </c>
      <c r="B316" s="23" t="s">
        <v>154</v>
      </c>
      <c r="C316" s="23" t="s">
        <v>626</v>
      </c>
      <c r="D316" s="38" t="s">
        <v>156</v>
      </c>
      <c r="E316" s="37" t="s">
        <v>817</v>
      </c>
      <c r="F316" s="8">
        <v>40000</v>
      </c>
      <c r="G316" s="8"/>
      <c r="H316" s="8"/>
      <c r="I316" s="40">
        <f>SUM(F316:H316)</f>
        <v>40000</v>
      </c>
      <c r="J316" s="19" t="s">
        <v>327</v>
      </c>
      <c r="K316" s="58">
        <v>318</v>
      </c>
      <c r="L316" s="59">
        <f>+IF(K316&lt;=$I$7,I316,0)</f>
        <v>0</v>
      </c>
      <c r="M316" s="59">
        <f>+IF(K316&lt;=$I$7,0,IF(K316&lt;=$J$7,I316,0))</f>
        <v>0</v>
      </c>
      <c r="N316" s="59">
        <f>+IF(K316&lt;=$J$7,0,IF(K316&gt;=$L$7,0,IF(K316&gt;=$J$7,H316)))</f>
        <v>0</v>
      </c>
      <c r="O316" s="60">
        <f>+IF(K316&gt;=$L$7,I316,0)</f>
        <v>40000</v>
      </c>
      <c r="P316"/>
      <c r="Q316"/>
      <c r="R316"/>
      <c r="S316"/>
    </row>
    <row r="317" spans="1:19" s="12" customFormat="1" ht="22.5" customHeight="1">
      <c r="A317" s="19" t="s">
        <v>342</v>
      </c>
      <c r="B317" s="23" t="s">
        <v>154</v>
      </c>
      <c r="C317" s="23" t="s">
        <v>626</v>
      </c>
      <c r="D317" s="38" t="s">
        <v>157</v>
      </c>
      <c r="E317" s="37" t="s">
        <v>817</v>
      </c>
      <c r="F317" s="8">
        <v>40000</v>
      </c>
      <c r="G317" s="8"/>
      <c r="H317" s="8"/>
      <c r="I317" s="40">
        <f>SUM(F317:H317)</f>
        <v>40000</v>
      </c>
      <c r="J317" s="19" t="s">
        <v>328</v>
      </c>
      <c r="K317" s="58">
        <v>319</v>
      </c>
      <c r="L317" s="59">
        <f>+IF(K317&lt;=$I$7,I317,0)</f>
        <v>0</v>
      </c>
      <c r="M317" s="59">
        <f>+IF(K317&lt;=$I$7,0,IF(K317&lt;=$J$7,I317,0))</f>
        <v>0</v>
      </c>
      <c r="N317" s="59">
        <f>+IF(K317&lt;=$J$7,0,IF(K317&gt;=$L$7,0,IF(K317&gt;=$J$7,H317)))</f>
        <v>0</v>
      </c>
      <c r="O317" s="60">
        <f>+IF(K317&gt;=$L$7,I317,0)</f>
        <v>40000</v>
      </c>
      <c r="P317"/>
      <c r="Q317"/>
      <c r="R317"/>
      <c r="S317"/>
    </row>
    <row r="318" spans="1:19" s="12" customFormat="1" ht="22.5" customHeight="1">
      <c r="A318" s="19" t="s">
        <v>343</v>
      </c>
      <c r="B318" s="23" t="s">
        <v>154</v>
      </c>
      <c r="C318" s="23" t="s">
        <v>626</v>
      </c>
      <c r="D318" s="38" t="s">
        <v>158</v>
      </c>
      <c r="E318" s="37" t="s">
        <v>817</v>
      </c>
      <c r="F318" s="8">
        <v>40000</v>
      </c>
      <c r="G318" s="8"/>
      <c r="H318" s="8"/>
      <c r="I318" s="40">
        <f>SUM(F318:H318)</f>
        <v>40000</v>
      </c>
      <c r="J318" s="19" t="s">
        <v>329</v>
      </c>
      <c r="K318" s="58">
        <v>320</v>
      </c>
      <c r="L318" s="59">
        <f>+IF(K318&lt;=$I$7,I318,0)</f>
        <v>0</v>
      </c>
      <c r="M318" s="59">
        <f>+IF(K318&lt;=$I$7,0,IF(K318&lt;=$J$7,I318,0))</f>
        <v>0</v>
      </c>
      <c r="N318" s="59">
        <f>+IF(K318&lt;=$J$7,0,IF(K318&gt;=$L$7,0,IF(K318&gt;=$J$7,H318)))</f>
        <v>0</v>
      </c>
      <c r="O318" s="60">
        <f>+IF(K318&gt;=$L$7,I318,0)</f>
        <v>40000</v>
      </c>
      <c r="P318"/>
      <c r="Q318"/>
      <c r="R318"/>
      <c r="S318"/>
    </row>
    <row r="319" spans="1:19" s="12" customFormat="1" ht="22.5" customHeight="1">
      <c r="A319" s="19" t="s">
        <v>344</v>
      </c>
      <c r="B319" s="23" t="s">
        <v>154</v>
      </c>
      <c r="C319" s="23" t="s">
        <v>626</v>
      </c>
      <c r="D319" s="38" t="s">
        <v>159</v>
      </c>
      <c r="E319" s="37" t="s">
        <v>817</v>
      </c>
      <c r="F319" s="8">
        <v>40000</v>
      </c>
      <c r="G319" s="8"/>
      <c r="H319" s="8"/>
      <c r="I319" s="40">
        <f>SUM(F319:H319)</f>
        <v>40000</v>
      </c>
      <c r="J319" s="19">
        <v>42180</v>
      </c>
      <c r="K319" s="58">
        <v>321</v>
      </c>
      <c r="L319" s="59">
        <f>+IF(K319&lt;=$I$7,I319,0)</f>
        <v>0</v>
      </c>
      <c r="M319" s="59">
        <f>+IF(K319&lt;=$I$7,0,IF(K319&lt;=$J$7,I319,0))</f>
        <v>0</v>
      </c>
      <c r="N319" s="59">
        <f>+IF(K319&lt;=$J$7,0,IF(K319&gt;=$L$7,0,IF(K319&gt;=$J$7,H319)))</f>
        <v>0</v>
      </c>
      <c r="O319" s="60">
        <f>+IF(K319&gt;=$L$7,I319,0)</f>
        <v>40000</v>
      </c>
      <c r="P319"/>
      <c r="Q319"/>
      <c r="R319"/>
      <c r="S319"/>
    </row>
    <row r="320" spans="1:19" s="7" customFormat="1" ht="22.5" customHeight="1">
      <c r="A320" s="19" t="s">
        <v>345</v>
      </c>
      <c r="B320" s="23" t="s">
        <v>154</v>
      </c>
      <c r="C320" s="23" t="s">
        <v>626</v>
      </c>
      <c r="D320" s="38" t="s">
        <v>160</v>
      </c>
      <c r="E320" s="37" t="s">
        <v>817</v>
      </c>
      <c r="F320" s="8">
        <v>40000</v>
      </c>
      <c r="G320" s="8"/>
      <c r="H320" s="8"/>
      <c r="I320" s="44">
        <f>SUM(F320:H320)</f>
        <v>40000</v>
      </c>
      <c r="J320" s="19" t="s">
        <v>324</v>
      </c>
      <c r="K320" s="58">
        <v>322</v>
      </c>
      <c r="L320" s="59">
        <f>+IF(K320&lt;=$I$7,I320,0)</f>
        <v>0</v>
      </c>
      <c r="M320" s="59">
        <f>+IF(K320&lt;=$I$7,0,IF(K320&lt;=$J$7,I320,0))</f>
        <v>0</v>
      </c>
      <c r="N320" s="59">
        <f>+IF(K320&lt;=$J$7,0,IF(K320&gt;=$L$7,0,IF(K320&gt;=$J$7,H320)))</f>
        <v>0</v>
      </c>
      <c r="O320" s="60">
        <f>+IF(K320&gt;=$L$7,I320,0)</f>
        <v>40000</v>
      </c>
      <c r="P320"/>
      <c r="Q320"/>
      <c r="R320"/>
      <c r="S320"/>
    </row>
    <row r="321" spans="1:19" s="7" customFormat="1" ht="22.5" customHeight="1">
      <c r="A321" s="19" t="s">
        <v>357</v>
      </c>
      <c r="B321" s="23" t="s">
        <v>97</v>
      </c>
      <c r="C321" s="23" t="s">
        <v>626</v>
      </c>
      <c r="D321" s="38" t="s">
        <v>98</v>
      </c>
      <c r="E321" s="37" t="s">
        <v>817</v>
      </c>
      <c r="F321" s="8">
        <v>20000</v>
      </c>
      <c r="G321" s="8"/>
      <c r="H321" s="8"/>
      <c r="I321" s="44">
        <f>SUM(F321:H321)</f>
        <v>20000</v>
      </c>
      <c r="J321" s="31">
        <v>42489</v>
      </c>
      <c r="K321" s="58">
        <v>328</v>
      </c>
      <c r="L321" s="59">
        <f>+IF(K321&lt;=$I$7,I321,0)</f>
        <v>0</v>
      </c>
      <c r="M321" s="59">
        <f>+IF(K321&lt;=$I$7,0,IF(K321&lt;=$J$7,I321,0))</f>
        <v>0</v>
      </c>
      <c r="N321" s="59">
        <f>+IF(K321&lt;=$J$7,0,IF(K321&gt;=$L$7,0,IF(K321&gt;=$J$7,H321)))</f>
        <v>0</v>
      </c>
      <c r="O321" s="60">
        <f>+IF(K321&gt;=$L$7,I321,0)</f>
        <v>20000</v>
      </c>
      <c r="P321"/>
      <c r="Q321"/>
      <c r="R321"/>
      <c r="S321"/>
    </row>
    <row r="322" spans="1:19" s="7" customFormat="1" ht="22.5" customHeight="1">
      <c r="A322" s="19" t="s">
        <v>358</v>
      </c>
      <c r="B322" s="23" t="s">
        <v>97</v>
      </c>
      <c r="C322" s="23" t="s">
        <v>626</v>
      </c>
      <c r="D322" s="38" t="s">
        <v>99</v>
      </c>
      <c r="E322" s="37" t="s">
        <v>817</v>
      </c>
      <c r="F322" s="8">
        <v>20000</v>
      </c>
      <c r="G322" s="8"/>
      <c r="H322" s="8"/>
      <c r="I322" s="44">
        <f>SUM(F322:H322)</f>
        <v>20000</v>
      </c>
      <c r="J322" s="31">
        <v>42489</v>
      </c>
      <c r="K322" s="58">
        <v>329</v>
      </c>
      <c r="L322" s="59">
        <f>+IF(K322&lt;=$I$7,I322,0)</f>
        <v>0</v>
      </c>
      <c r="M322" s="59">
        <f>+IF(K322&lt;=$I$7,0,IF(K322&lt;=$J$7,I322,0))</f>
        <v>0</v>
      </c>
      <c r="N322" s="59">
        <f>+IF(K322&lt;=$J$7,0,IF(K322&gt;=$L$7,0,IF(K322&gt;=$J$7,H322)))</f>
        <v>0</v>
      </c>
      <c r="O322" s="60">
        <f>+IF(K322&gt;=$L$7,I322,0)</f>
        <v>20000</v>
      </c>
      <c r="P322"/>
      <c r="Q322"/>
      <c r="R322"/>
      <c r="S322"/>
    </row>
    <row r="323" spans="1:19" s="7" customFormat="1" ht="22.5" customHeight="1">
      <c r="A323" s="19" t="s">
        <v>359</v>
      </c>
      <c r="B323" s="23" t="s">
        <v>97</v>
      </c>
      <c r="C323" s="23" t="s">
        <v>626</v>
      </c>
      <c r="D323" s="38" t="s">
        <v>100</v>
      </c>
      <c r="E323" s="37" t="s">
        <v>817</v>
      </c>
      <c r="F323" s="8">
        <v>20000</v>
      </c>
      <c r="G323" s="8"/>
      <c r="H323" s="8"/>
      <c r="I323" s="44">
        <f>SUM(F323:H323)</f>
        <v>20000</v>
      </c>
      <c r="J323" s="19">
        <v>42064</v>
      </c>
      <c r="K323" s="58">
        <v>330</v>
      </c>
      <c r="L323" s="59">
        <f>+IF(K323&lt;=$I$7,I323,0)</f>
        <v>0</v>
      </c>
      <c r="M323" s="59">
        <f>+IF(K323&lt;=$I$7,0,IF(K323&lt;=$J$7,I323,0))</f>
        <v>0</v>
      </c>
      <c r="N323" s="59">
        <f>+IF(K323&lt;=$J$7,0,IF(K323&gt;=$L$7,0,IF(K323&gt;=$J$7,H323)))</f>
        <v>0</v>
      </c>
      <c r="O323" s="60">
        <f>+IF(K323&gt;=$L$7,I323,0)</f>
        <v>20000</v>
      </c>
      <c r="P323"/>
      <c r="Q323"/>
      <c r="R323"/>
      <c r="S323"/>
    </row>
    <row r="324" spans="1:19" s="7" customFormat="1" ht="22.5" customHeight="1">
      <c r="A324" s="19" t="s">
        <v>360</v>
      </c>
      <c r="B324" s="23" t="s">
        <v>97</v>
      </c>
      <c r="C324" s="23" t="s">
        <v>626</v>
      </c>
      <c r="D324" s="38" t="s">
        <v>103</v>
      </c>
      <c r="E324" s="37" t="s">
        <v>817</v>
      </c>
      <c r="F324" s="8">
        <v>20000</v>
      </c>
      <c r="G324" s="8"/>
      <c r="H324" s="8"/>
      <c r="I324" s="44">
        <f>SUM(F324:H324)</f>
        <v>20000</v>
      </c>
      <c r="J324" s="19" t="s">
        <v>332</v>
      </c>
      <c r="K324" s="58">
        <v>331</v>
      </c>
      <c r="L324" s="59">
        <f>+IF(K324&lt;=$I$7,I324,0)</f>
        <v>0</v>
      </c>
      <c r="M324" s="59">
        <f>+IF(K324&lt;=$I$7,0,IF(K324&lt;=$J$7,I324,0))</f>
        <v>0</v>
      </c>
      <c r="N324" s="59">
        <f>+IF(K324&lt;=$J$7,0,IF(K324&gt;=$L$7,0,IF(K324&gt;=$J$7,H324)))</f>
        <v>0</v>
      </c>
      <c r="O324" s="60">
        <f>+IF(K324&gt;=$L$7,I324,0)</f>
        <v>20000</v>
      </c>
      <c r="P324"/>
      <c r="Q324"/>
      <c r="R324"/>
      <c r="S324"/>
    </row>
    <row r="325" spans="1:19" s="7" customFormat="1" ht="22.5" customHeight="1">
      <c r="A325" s="19" t="s">
        <v>361</v>
      </c>
      <c r="B325" s="23" t="s">
        <v>97</v>
      </c>
      <c r="C325" s="23" t="s">
        <v>626</v>
      </c>
      <c r="D325" s="38" t="s">
        <v>101</v>
      </c>
      <c r="E325" s="37" t="s">
        <v>817</v>
      </c>
      <c r="F325" s="8">
        <v>20000</v>
      </c>
      <c r="G325" s="8"/>
      <c r="H325" s="8"/>
      <c r="I325" s="44">
        <f>SUM(F325:H325)</f>
        <v>20000</v>
      </c>
      <c r="J325" s="19" t="s">
        <v>332</v>
      </c>
      <c r="K325" s="58">
        <v>332</v>
      </c>
      <c r="L325" s="59">
        <f>+IF(K325&lt;=$I$7,I325,0)</f>
        <v>0</v>
      </c>
      <c r="M325" s="59">
        <f>+IF(K325&lt;=$I$7,0,IF(K325&lt;=$J$7,I325,0))</f>
        <v>0</v>
      </c>
      <c r="N325" s="59">
        <f>+IF(K325&lt;=$J$7,0,IF(K325&gt;=$L$7,0,IF(K325&gt;=$J$7,H325)))</f>
        <v>0</v>
      </c>
      <c r="O325" s="60">
        <f>+IF(K325&gt;=$L$7,I325,0)</f>
        <v>20000</v>
      </c>
      <c r="P325"/>
      <c r="Q325"/>
      <c r="R325"/>
      <c r="S325"/>
    </row>
    <row r="326" spans="1:19" s="7" customFormat="1" ht="22.5" customHeight="1">
      <c r="A326" s="19" t="s">
        <v>516</v>
      </c>
      <c r="B326" s="23" t="s">
        <v>97</v>
      </c>
      <c r="C326" s="23" t="s">
        <v>626</v>
      </c>
      <c r="D326" s="38" t="s">
        <v>102</v>
      </c>
      <c r="E326" s="37" t="s">
        <v>817</v>
      </c>
      <c r="F326" s="8">
        <v>20000</v>
      </c>
      <c r="G326" s="8"/>
      <c r="H326" s="8"/>
      <c r="I326" s="44">
        <f>SUM(F326:H326)</f>
        <v>20000</v>
      </c>
      <c r="J326" s="19" t="s">
        <v>330</v>
      </c>
      <c r="K326" s="58">
        <v>333</v>
      </c>
      <c r="L326" s="59">
        <f>+IF(K326&lt;=$I$7,I326,0)</f>
        <v>0</v>
      </c>
      <c r="M326" s="59">
        <f>+IF(K326&lt;=$I$7,0,IF(K326&lt;=$J$7,I326,0))</f>
        <v>0</v>
      </c>
      <c r="N326" s="59">
        <f>+IF(K326&lt;=$J$7,0,IF(K326&gt;=$L$7,0,IF(K326&gt;=$J$7,H326)))</f>
        <v>0</v>
      </c>
      <c r="O326" s="60">
        <f>+IF(K326&gt;=$L$7,I326,0)</f>
        <v>20000</v>
      </c>
      <c r="P326"/>
      <c r="Q326"/>
      <c r="R326"/>
      <c r="S326"/>
    </row>
    <row r="327" spans="1:19" s="7" customFormat="1" ht="22.5" customHeight="1">
      <c r="A327" s="19" t="s">
        <v>363</v>
      </c>
      <c r="B327" s="23" t="s">
        <v>136</v>
      </c>
      <c r="C327" s="23" t="s">
        <v>626</v>
      </c>
      <c r="D327" s="38" t="s">
        <v>137</v>
      </c>
      <c r="E327" s="37" t="s">
        <v>817</v>
      </c>
      <c r="F327" s="8">
        <v>50000</v>
      </c>
      <c r="G327" s="8"/>
      <c r="H327" s="8"/>
      <c r="I327" s="44">
        <f>SUM(F327:H327)</f>
        <v>50000</v>
      </c>
      <c r="J327" s="19">
        <v>42038</v>
      </c>
      <c r="K327" s="58">
        <v>336</v>
      </c>
      <c r="L327" s="59">
        <f>+IF(K327&lt;=$I$7,I327,0)</f>
        <v>0</v>
      </c>
      <c r="M327" s="59">
        <f>+IF(K327&lt;=$I$7,0,IF(K327&lt;=$J$7,I327,0))</f>
        <v>0</v>
      </c>
      <c r="N327" s="59">
        <f>+IF(K327&lt;=$J$7,0,IF(K327&gt;=$L$7,0,IF(K327&gt;=$J$7,H327)))</f>
        <v>0</v>
      </c>
      <c r="O327" s="60">
        <f>+IF(K327&gt;=$L$7,I327,0)</f>
        <v>50000</v>
      </c>
      <c r="P327"/>
      <c r="Q327"/>
      <c r="R327"/>
      <c r="S327"/>
    </row>
    <row r="328" spans="1:19" s="7" customFormat="1" ht="22.5" customHeight="1">
      <c r="A328" s="19" t="s">
        <v>364</v>
      </c>
      <c r="B328" s="23" t="s">
        <v>136</v>
      </c>
      <c r="C328" s="23" t="s">
        <v>626</v>
      </c>
      <c r="D328" s="38" t="s">
        <v>138</v>
      </c>
      <c r="E328" s="37" t="s">
        <v>817</v>
      </c>
      <c r="F328" s="8">
        <v>50000</v>
      </c>
      <c r="G328" s="8"/>
      <c r="H328" s="8"/>
      <c r="I328" s="44">
        <f>SUM(F328:H328)</f>
        <v>50000</v>
      </c>
      <c r="J328" s="19">
        <v>42008</v>
      </c>
      <c r="K328" s="58">
        <v>337</v>
      </c>
      <c r="L328" s="59">
        <f>+IF(K328&lt;=$I$7,I328,0)</f>
        <v>0</v>
      </c>
      <c r="M328" s="59">
        <f>+IF(K328&lt;=$I$7,0,IF(K328&lt;=$J$7,I328,0))</f>
        <v>0</v>
      </c>
      <c r="N328" s="59">
        <f>+IF(K328&lt;=$J$7,0,IF(K328&gt;=$L$7,0,IF(K328&gt;=$J$7,H328)))</f>
        <v>0</v>
      </c>
      <c r="O328" s="60">
        <f>+IF(K328&gt;=$L$7,I328,0)</f>
        <v>50000</v>
      </c>
      <c r="P328"/>
      <c r="Q328"/>
      <c r="R328"/>
      <c r="S328"/>
    </row>
    <row r="329" spans="1:19" s="7" customFormat="1" ht="22.5" customHeight="1">
      <c r="A329" s="19" t="s">
        <v>365</v>
      </c>
      <c r="B329" s="23" t="s">
        <v>136</v>
      </c>
      <c r="C329" s="23" t="s">
        <v>626</v>
      </c>
      <c r="D329" s="38" t="s">
        <v>140</v>
      </c>
      <c r="E329" s="37" t="s">
        <v>817</v>
      </c>
      <c r="F329" s="8">
        <v>50000</v>
      </c>
      <c r="G329" s="8"/>
      <c r="H329" s="8"/>
      <c r="I329" s="44">
        <f>SUM(F329:H329)</f>
        <v>50000</v>
      </c>
      <c r="J329" s="19" t="s">
        <v>334</v>
      </c>
      <c r="K329" s="58">
        <v>338</v>
      </c>
      <c r="L329" s="59">
        <f>+IF(K329&lt;=$I$7,I329,0)</f>
        <v>0</v>
      </c>
      <c r="M329" s="59">
        <f>+IF(K329&lt;=$I$7,0,IF(K329&lt;=$J$7,I329,0))</f>
        <v>0</v>
      </c>
      <c r="N329" s="59">
        <f>+IF(K329&lt;=$J$7,0,IF(K329&gt;=$L$7,0,IF(K329&gt;=$J$7,H329)))</f>
        <v>0</v>
      </c>
      <c r="O329" s="60">
        <f>+IF(K329&gt;=$L$7,I329,0)</f>
        <v>50000</v>
      </c>
      <c r="P329"/>
      <c r="Q329"/>
      <c r="R329"/>
      <c r="S329"/>
    </row>
    <row r="330" spans="1:19" s="7" customFormat="1" ht="22.5" customHeight="1">
      <c r="A330" s="19" t="s">
        <v>366</v>
      </c>
      <c r="B330" s="23" t="s">
        <v>136</v>
      </c>
      <c r="C330" s="23" t="s">
        <v>626</v>
      </c>
      <c r="D330" s="38" t="s">
        <v>139</v>
      </c>
      <c r="E330" s="37" t="s">
        <v>817</v>
      </c>
      <c r="F330" s="8">
        <v>50000</v>
      </c>
      <c r="G330" s="8"/>
      <c r="H330" s="8"/>
      <c r="I330" s="44">
        <f>SUM(F330:H330)</f>
        <v>50000</v>
      </c>
      <c r="J330" s="19" t="s">
        <v>335</v>
      </c>
      <c r="K330" s="58">
        <v>339</v>
      </c>
      <c r="L330" s="59">
        <f>+IF(K330&lt;=$I$7,I330,0)</f>
        <v>0</v>
      </c>
      <c r="M330" s="59">
        <f>+IF(K330&lt;=$I$7,0,IF(K330&lt;=$J$7,I330,0))</f>
        <v>0</v>
      </c>
      <c r="N330" s="59">
        <f>+IF(K330&lt;=$J$7,0,IF(K330&gt;=$L$7,0,IF(K330&gt;=$J$7,H330)))</f>
        <v>0</v>
      </c>
      <c r="O330" s="60">
        <f>+IF(K330&gt;=$L$7,I330,0)</f>
        <v>50000</v>
      </c>
      <c r="P330"/>
      <c r="Q330"/>
      <c r="R330"/>
      <c r="S330"/>
    </row>
    <row r="331" spans="1:19" s="7" customFormat="1" ht="22.5" customHeight="1">
      <c r="A331" s="19" t="s">
        <v>367</v>
      </c>
      <c r="B331" s="23" t="s">
        <v>136</v>
      </c>
      <c r="C331" s="23" t="s">
        <v>626</v>
      </c>
      <c r="D331" s="38" t="s">
        <v>142</v>
      </c>
      <c r="E331" s="37" t="s">
        <v>817</v>
      </c>
      <c r="F331" s="8">
        <v>50000</v>
      </c>
      <c r="G331" s="8"/>
      <c r="H331" s="8"/>
      <c r="I331" s="44">
        <f>SUM(F331:H331)</f>
        <v>50000</v>
      </c>
      <c r="J331" s="19">
        <v>42097</v>
      </c>
      <c r="K331" s="58">
        <v>340</v>
      </c>
      <c r="L331" s="59">
        <f>+IF(K331&lt;=$I$7,I331,0)</f>
        <v>0</v>
      </c>
      <c r="M331" s="59">
        <f>+IF(K331&lt;=$I$7,0,IF(K331&lt;=$J$7,I331,0))</f>
        <v>0</v>
      </c>
      <c r="N331" s="59">
        <f>+IF(K331&lt;=$J$7,0,IF(K331&gt;=$L$7,0,IF(K331&gt;=$J$7,H331)))</f>
        <v>0</v>
      </c>
      <c r="O331" s="60">
        <f>+IF(K331&gt;=$L$7,I331,0)</f>
        <v>50000</v>
      </c>
      <c r="P331"/>
      <c r="Q331"/>
      <c r="R331"/>
      <c r="S331"/>
    </row>
    <row r="332" spans="1:19" s="7" customFormat="1" ht="22.5" customHeight="1">
      <c r="A332" s="19" t="s">
        <v>368</v>
      </c>
      <c r="B332" s="23" t="s">
        <v>136</v>
      </c>
      <c r="C332" s="23" t="s">
        <v>626</v>
      </c>
      <c r="D332" s="38" t="s">
        <v>141</v>
      </c>
      <c r="E332" s="37" t="s">
        <v>817</v>
      </c>
      <c r="F332" s="8">
        <v>50000</v>
      </c>
      <c r="G332" s="8"/>
      <c r="H332" s="8"/>
      <c r="I332" s="44">
        <f>SUM(F332:H332)</f>
        <v>50000</v>
      </c>
      <c r="J332" s="19" t="s">
        <v>782</v>
      </c>
      <c r="K332" s="58">
        <v>341</v>
      </c>
      <c r="L332" s="59">
        <f>+IF(K332&lt;=$I$7,I332,0)</f>
        <v>0</v>
      </c>
      <c r="M332" s="59">
        <f>+IF(K332&lt;=$I$7,0,IF(K332&lt;=$J$7,I332,0))</f>
        <v>0</v>
      </c>
      <c r="N332" s="59">
        <f>+IF(K332&lt;=$J$7,0,IF(K332&gt;=$L$7,0,IF(K332&gt;=$J$7,H332)))</f>
        <v>0</v>
      </c>
      <c r="O332" s="60">
        <f>+IF(K332&gt;=$L$7,I332,0)</f>
        <v>50000</v>
      </c>
      <c r="P332"/>
      <c r="Q332"/>
      <c r="R332"/>
      <c r="S332"/>
    </row>
    <row r="333" spans="1:19" s="7" customFormat="1" ht="22.5" customHeight="1">
      <c r="A333" s="19" t="s">
        <v>369</v>
      </c>
      <c r="B333" s="23" t="s">
        <v>136</v>
      </c>
      <c r="C333" s="23" t="s">
        <v>626</v>
      </c>
      <c r="D333" s="38" t="s">
        <v>143</v>
      </c>
      <c r="E333" s="37" t="s">
        <v>817</v>
      </c>
      <c r="F333" s="8">
        <v>50000</v>
      </c>
      <c r="G333" s="8"/>
      <c r="H333" s="8"/>
      <c r="I333" s="44">
        <f>SUM(F333:H333)</f>
        <v>50000</v>
      </c>
      <c r="J333" s="19" t="s">
        <v>783</v>
      </c>
      <c r="K333" s="58">
        <v>342</v>
      </c>
      <c r="L333" s="59">
        <f>+IF(K333&lt;=$I$7,I333,0)</f>
        <v>0</v>
      </c>
      <c r="M333" s="59">
        <f>+IF(K333&lt;=$I$7,0,IF(K333&lt;=$J$7,I333,0))</f>
        <v>0</v>
      </c>
      <c r="N333" s="59">
        <f>+IF(K333&lt;=$J$7,0,IF(K333&gt;=$L$7,0,IF(K333&gt;=$J$7,H333)))</f>
        <v>0</v>
      </c>
      <c r="O333" s="60">
        <f>+IF(K333&gt;=$L$7,I333,0)</f>
        <v>50000</v>
      </c>
      <c r="P333"/>
      <c r="Q333"/>
      <c r="R333"/>
      <c r="S333"/>
    </row>
    <row r="334" spans="1:19" s="7" customFormat="1" ht="22.5" customHeight="1">
      <c r="A334" s="19" t="s">
        <v>370</v>
      </c>
      <c r="B334" s="23" t="s">
        <v>136</v>
      </c>
      <c r="C334" s="23" t="s">
        <v>626</v>
      </c>
      <c r="D334" s="38" t="s">
        <v>144</v>
      </c>
      <c r="E334" s="37" t="s">
        <v>817</v>
      </c>
      <c r="F334" s="8">
        <v>50000</v>
      </c>
      <c r="G334" s="8"/>
      <c r="H334" s="8"/>
      <c r="I334" s="44">
        <f>SUM(F334:H334)</f>
        <v>50000</v>
      </c>
      <c r="J334" s="19" t="s">
        <v>783</v>
      </c>
      <c r="K334" s="58">
        <v>343</v>
      </c>
      <c r="L334" s="59">
        <f>+IF(K334&lt;=$I$7,I334,0)</f>
        <v>0</v>
      </c>
      <c r="M334" s="59">
        <f>+IF(K334&lt;=$I$7,0,IF(K334&lt;=$J$7,I334,0))</f>
        <v>0</v>
      </c>
      <c r="N334" s="59">
        <f>+IF(K334&lt;=$J$7,0,IF(K334&gt;=$L$7,0,IF(K334&gt;=$J$7,H334)))</f>
        <v>0</v>
      </c>
      <c r="O334" s="60">
        <f>+IF(K334&gt;=$L$7,I334,0)</f>
        <v>50000</v>
      </c>
      <c r="P334"/>
      <c r="Q334"/>
      <c r="R334"/>
      <c r="S334"/>
    </row>
    <row r="335" spans="1:19" s="7" customFormat="1" ht="22.5" customHeight="1">
      <c r="A335" s="19" t="s">
        <v>371</v>
      </c>
      <c r="B335" s="23" t="s">
        <v>136</v>
      </c>
      <c r="C335" s="23" t="s">
        <v>626</v>
      </c>
      <c r="D335" s="38" t="s">
        <v>145</v>
      </c>
      <c r="E335" s="37" t="s">
        <v>817</v>
      </c>
      <c r="F335" s="8">
        <v>50000</v>
      </c>
      <c r="G335" s="8"/>
      <c r="H335" s="8"/>
      <c r="I335" s="44">
        <f>SUM(F335:H335)</f>
        <v>50000</v>
      </c>
      <c r="J335" s="19" t="s">
        <v>783</v>
      </c>
      <c r="K335" s="58">
        <v>344</v>
      </c>
      <c r="L335" s="59">
        <f>+IF(K335&lt;=$I$7,I335,0)</f>
        <v>0</v>
      </c>
      <c r="M335" s="59">
        <f>+IF(K335&lt;=$I$7,0,IF(K335&lt;=$J$7,I335,0))</f>
        <v>0</v>
      </c>
      <c r="N335" s="59">
        <f>+IF(K335&lt;=$J$7,0,IF(K335&gt;=$L$7,0,IF(K335&gt;=$J$7,H335)))</f>
        <v>0</v>
      </c>
      <c r="O335" s="60">
        <f>+IF(K335&gt;=$L$7,I335,0)</f>
        <v>50000</v>
      </c>
      <c r="P335"/>
      <c r="Q335"/>
      <c r="R335"/>
      <c r="S335"/>
    </row>
    <row r="336" spans="1:19" s="7" customFormat="1" ht="22.5" customHeight="1">
      <c r="A336" s="19" t="s">
        <v>372</v>
      </c>
      <c r="B336" s="23" t="s">
        <v>136</v>
      </c>
      <c r="C336" s="23" t="s">
        <v>626</v>
      </c>
      <c r="D336" s="38" t="s">
        <v>146</v>
      </c>
      <c r="E336" s="37" t="s">
        <v>817</v>
      </c>
      <c r="F336" s="8">
        <v>50000</v>
      </c>
      <c r="G336" s="8"/>
      <c r="H336" s="8"/>
      <c r="I336" s="44">
        <f>SUM(F336:H336)</f>
        <v>50000</v>
      </c>
      <c r="J336" s="19" t="s">
        <v>783</v>
      </c>
      <c r="K336" s="58">
        <v>345</v>
      </c>
      <c r="L336" s="59">
        <f>+IF(K336&lt;=$I$7,I336,0)</f>
        <v>0</v>
      </c>
      <c r="M336" s="59">
        <f>+IF(K336&lt;=$I$7,0,IF(K336&lt;=$J$7,I336,0))</f>
        <v>0</v>
      </c>
      <c r="N336" s="59">
        <f>+IF(K336&lt;=$J$7,0,IF(K336&gt;=$L$7,0,IF(K336&gt;=$J$7,H336)))</f>
        <v>0</v>
      </c>
      <c r="O336" s="60">
        <f>+IF(K336&gt;=$L$7,I336,0)</f>
        <v>50000</v>
      </c>
      <c r="P336"/>
      <c r="Q336"/>
      <c r="R336"/>
      <c r="S336"/>
    </row>
    <row r="337" spans="1:19" s="7" customFormat="1" ht="22.5" customHeight="1">
      <c r="A337" s="19" t="s">
        <v>373</v>
      </c>
      <c r="B337" s="23" t="s">
        <v>136</v>
      </c>
      <c r="C337" s="23" t="s">
        <v>626</v>
      </c>
      <c r="D337" s="38" t="s">
        <v>147</v>
      </c>
      <c r="E337" s="37" t="s">
        <v>817</v>
      </c>
      <c r="F337" s="8">
        <v>50000</v>
      </c>
      <c r="G337" s="8"/>
      <c r="H337" s="8"/>
      <c r="I337" s="44">
        <f>SUM(F337:H337)</f>
        <v>50000</v>
      </c>
      <c r="J337" s="19" t="s">
        <v>783</v>
      </c>
      <c r="K337" s="58">
        <v>346</v>
      </c>
      <c r="L337" s="59">
        <f>+IF(K337&lt;=$I$7,I337,0)</f>
        <v>0</v>
      </c>
      <c r="M337" s="59">
        <f>+IF(K337&lt;=$I$7,0,IF(K337&lt;=$J$7,I337,0))</f>
        <v>0</v>
      </c>
      <c r="N337" s="59">
        <f>+IF(K337&lt;=$J$7,0,IF(K337&gt;=$L$7,0,IF(K337&gt;=$J$7,H337)))</f>
        <v>0</v>
      </c>
      <c r="O337" s="60">
        <f>+IF(K337&gt;=$L$7,I337,0)</f>
        <v>50000</v>
      </c>
      <c r="P337"/>
      <c r="Q337"/>
      <c r="R337"/>
      <c r="S337"/>
    </row>
    <row r="338" spans="1:19" s="7" customFormat="1" ht="22.5" customHeight="1">
      <c r="A338" s="19" t="s">
        <v>374</v>
      </c>
      <c r="B338" s="23" t="s">
        <v>136</v>
      </c>
      <c r="C338" s="23" t="s">
        <v>626</v>
      </c>
      <c r="D338" s="38" t="s">
        <v>151</v>
      </c>
      <c r="E338" s="37" t="s">
        <v>817</v>
      </c>
      <c r="F338" s="8">
        <v>50000</v>
      </c>
      <c r="G338" s="8"/>
      <c r="H338" s="8"/>
      <c r="I338" s="44">
        <f>SUM(F338:H338)</f>
        <v>50000</v>
      </c>
      <c r="J338" s="19" t="s">
        <v>336</v>
      </c>
      <c r="K338" s="58">
        <v>347</v>
      </c>
      <c r="L338" s="59">
        <f>+IF(K338&lt;=$I$7,I338,0)</f>
        <v>0</v>
      </c>
      <c r="M338" s="59">
        <f>+IF(K338&lt;=$I$7,0,IF(K338&lt;=$J$7,I338,0))</f>
        <v>0</v>
      </c>
      <c r="N338" s="59">
        <f>+IF(K338&lt;=$J$7,0,IF(K338&gt;=$L$7,0,IF(K338&gt;=$J$7,H338)))</f>
        <v>0</v>
      </c>
      <c r="O338" s="60">
        <f>+IF(K338&gt;=$L$7,I338,0)</f>
        <v>50000</v>
      </c>
      <c r="P338"/>
      <c r="Q338"/>
      <c r="R338"/>
      <c r="S338"/>
    </row>
    <row r="339" spans="1:19" s="7" customFormat="1" ht="22.5" customHeight="1">
      <c r="A339" s="19" t="s">
        <v>375</v>
      </c>
      <c r="B339" s="23" t="s">
        <v>136</v>
      </c>
      <c r="C339" s="23" t="s">
        <v>626</v>
      </c>
      <c r="D339" s="38" t="s">
        <v>152</v>
      </c>
      <c r="E339" s="37" t="s">
        <v>817</v>
      </c>
      <c r="F339" s="8">
        <v>50000</v>
      </c>
      <c r="G339" s="8"/>
      <c r="H339" s="8"/>
      <c r="I339" s="44">
        <f>SUM(F339:H339)</f>
        <v>50000</v>
      </c>
      <c r="J339" s="19" t="s">
        <v>784</v>
      </c>
      <c r="K339" s="58">
        <v>348</v>
      </c>
      <c r="L339" s="59">
        <f>+IF(K339&lt;=$I$7,I339,0)</f>
        <v>0</v>
      </c>
      <c r="M339" s="59">
        <f>+IF(K339&lt;=$I$7,0,IF(K339&lt;=$J$7,I339,0))</f>
        <v>0</v>
      </c>
      <c r="N339" s="59">
        <f>+IF(K339&lt;=$J$7,0,IF(K339&gt;=$L$7,0,IF(K339&gt;=$J$7,H339)))</f>
        <v>0</v>
      </c>
      <c r="O339" s="60">
        <f>+IF(K339&gt;=$L$7,I339,0)</f>
        <v>50000</v>
      </c>
      <c r="P339"/>
      <c r="Q339"/>
      <c r="R339"/>
      <c r="S339"/>
    </row>
    <row r="340" spans="1:19" s="7" customFormat="1" ht="22.5" customHeight="1">
      <c r="A340" s="19" t="s">
        <v>376</v>
      </c>
      <c r="B340" s="23" t="s">
        <v>136</v>
      </c>
      <c r="C340" s="23" t="s">
        <v>626</v>
      </c>
      <c r="D340" s="38" t="s">
        <v>149</v>
      </c>
      <c r="E340" s="37" t="s">
        <v>817</v>
      </c>
      <c r="F340" s="8">
        <v>50000</v>
      </c>
      <c r="G340" s="8"/>
      <c r="H340" s="8"/>
      <c r="I340" s="44">
        <f>SUM(F340:H340)</f>
        <v>50000</v>
      </c>
      <c r="J340" s="19" t="s">
        <v>785</v>
      </c>
      <c r="K340" s="58">
        <v>349</v>
      </c>
      <c r="L340" s="59">
        <f>+IF(K340&lt;=$I$7,I340,0)</f>
        <v>0</v>
      </c>
      <c r="M340" s="59">
        <f>+IF(K340&lt;=$I$7,0,IF(K340&lt;=$J$7,I340,0))</f>
        <v>0</v>
      </c>
      <c r="N340" s="59">
        <f>+IF(K340&lt;=$J$7,0,IF(K340&gt;=$L$7,0,IF(K340&gt;=$J$7,H340)))</f>
        <v>0</v>
      </c>
      <c r="O340" s="60">
        <f>+IF(K340&gt;=$L$7,I340,0)</f>
        <v>50000</v>
      </c>
      <c r="P340"/>
      <c r="Q340"/>
      <c r="R340"/>
      <c r="S340"/>
    </row>
    <row r="341" spans="1:19" s="7" customFormat="1" ht="22.5" customHeight="1">
      <c r="A341" s="19" t="s">
        <v>377</v>
      </c>
      <c r="B341" s="23" t="s">
        <v>136</v>
      </c>
      <c r="C341" s="23" t="s">
        <v>626</v>
      </c>
      <c r="D341" s="38" t="s">
        <v>150</v>
      </c>
      <c r="E341" s="37" t="s">
        <v>817</v>
      </c>
      <c r="F341" s="8">
        <v>50000</v>
      </c>
      <c r="G341" s="8"/>
      <c r="H341" s="8"/>
      <c r="I341" s="40">
        <f>SUM(F341:H341)</f>
        <v>50000</v>
      </c>
      <c r="J341" s="19" t="s">
        <v>786</v>
      </c>
      <c r="K341" s="58">
        <v>350</v>
      </c>
      <c r="L341" s="59">
        <f>+IF(K341&lt;=$I$7,I341,0)</f>
        <v>0</v>
      </c>
      <c r="M341" s="59">
        <f>+IF(K341&lt;=$I$7,0,IF(K341&lt;=$J$7,I341,0))</f>
        <v>0</v>
      </c>
      <c r="N341" s="59">
        <f>+IF(K341&lt;=$J$7,0,IF(K341&gt;=$L$7,0,IF(K341&gt;=$J$7,H341)))</f>
        <v>0</v>
      </c>
      <c r="O341" s="60">
        <f>+IF(K341&gt;=$L$7,I341,0)</f>
        <v>50000</v>
      </c>
      <c r="P341"/>
      <c r="Q341"/>
      <c r="R341"/>
      <c r="S341"/>
    </row>
    <row r="342" spans="1:19" s="7" customFormat="1" ht="22.5" customHeight="1">
      <c r="A342" s="19" t="s">
        <v>378</v>
      </c>
      <c r="B342" s="23" t="s">
        <v>136</v>
      </c>
      <c r="C342" s="23" t="s">
        <v>626</v>
      </c>
      <c r="D342" s="38" t="s">
        <v>148</v>
      </c>
      <c r="E342" s="37" t="s">
        <v>817</v>
      </c>
      <c r="F342" s="8">
        <v>50000</v>
      </c>
      <c r="G342" s="8"/>
      <c r="H342" s="8"/>
      <c r="I342" s="44">
        <f>SUM(F342:H342)</f>
        <v>50000</v>
      </c>
      <c r="J342" s="19" t="s">
        <v>330</v>
      </c>
      <c r="K342" s="58">
        <v>351</v>
      </c>
      <c r="L342" s="59">
        <f>+IF(K342&lt;=$I$7,I342,0)</f>
        <v>0</v>
      </c>
      <c r="M342" s="59">
        <f>+IF(K342&lt;=$I$7,0,IF(K342&lt;=$J$7,I342,0))</f>
        <v>0</v>
      </c>
      <c r="N342" s="59">
        <f>+IF(K342&lt;=$J$7,0,IF(K342&gt;=$L$7,0,IF(K342&gt;=$J$7,H342)))</f>
        <v>0</v>
      </c>
      <c r="O342" s="60">
        <f>+IF(K342&gt;=$L$7,I342,0)</f>
        <v>50000</v>
      </c>
      <c r="P342"/>
      <c r="Q342"/>
      <c r="R342"/>
      <c r="S342"/>
    </row>
    <row r="343" spans="1:19" s="7" customFormat="1" ht="22.5" customHeight="1">
      <c r="A343" s="19">
        <v>39995</v>
      </c>
      <c r="B343" s="23" t="s">
        <v>508</v>
      </c>
      <c r="C343" s="23" t="s">
        <v>626</v>
      </c>
      <c r="D343" s="38" t="s">
        <v>238</v>
      </c>
      <c r="E343" s="37" t="s">
        <v>817</v>
      </c>
      <c r="F343" s="8">
        <v>40000</v>
      </c>
      <c r="G343" s="8"/>
      <c r="H343" s="8"/>
      <c r="I343" s="44">
        <f>SUM(F343:H343)</f>
        <v>40000</v>
      </c>
      <c r="J343" s="19" t="s">
        <v>357</v>
      </c>
      <c r="K343" s="58">
        <v>384</v>
      </c>
      <c r="L343" s="59">
        <f>+IF(K343&lt;=$I$7,I343,0)</f>
        <v>0</v>
      </c>
      <c r="M343" s="59">
        <f>+IF(K343&lt;=$I$7,0,IF(K343&lt;=$J$7,I343,0))</f>
        <v>0</v>
      </c>
      <c r="N343" s="59">
        <f>+IF(K343&lt;=$J$7,0,IF(K343&gt;=$L$7,0,IF(K343&gt;=$J$7,H343)))</f>
        <v>0</v>
      </c>
      <c r="O343" s="60">
        <f>+IF(K343&gt;=$L$7,I343,0)</f>
        <v>40000</v>
      </c>
      <c r="P343"/>
      <c r="Q343"/>
      <c r="R343"/>
      <c r="S343"/>
    </row>
    <row r="344" spans="1:19" s="7" customFormat="1" ht="22.5" customHeight="1">
      <c r="A344" s="19">
        <v>40026</v>
      </c>
      <c r="B344" s="23" t="s">
        <v>508</v>
      </c>
      <c r="C344" s="23" t="s">
        <v>626</v>
      </c>
      <c r="D344" s="38" t="s">
        <v>177</v>
      </c>
      <c r="E344" s="37" t="s">
        <v>817</v>
      </c>
      <c r="F344" s="8">
        <v>40000</v>
      </c>
      <c r="G344" s="8"/>
      <c r="H344" s="8"/>
      <c r="I344" s="44">
        <f>SUM(F344:H344)</f>
        <v>40000</v>
      </c>
      <c r="J344" s="19" t="s">
        <v>358</v>
      </c>
      <c r="K344" s="58">
        <v>385</v>
      </c>
      <c r="L344" s="59">
        <f>+IF(K344&lt;=$I$7,I344,0)</f>
        <v>0</v>
      </c>
      <c r="M344" s="59">
        <f>+IF(K344&lt;=$I$7,0,IF(K344&lt;=$J$7,I344,0))</f>
        <v>0</v>
      </c>
      <c r="N344" s="59">
        <f>+IF(K344&lt;=$J$7,0,IF(K344&gt;=$L$7,0,IF(K344&gt;=$J$7,H344)))</f>
        <v>0</v>
      </c>
      <c r="O344" s="60">
        <f>+IF(K344&gt;=$L$7,I344,0)</f>
        <v>40000</v>
      </c>
      <c r="P344"/>
      <c r="Q344"/>
      <c r="R344"/>
      <c r="S344"/>
    </row>
    <row r="345" spans="1:19" s="7" customFormat="1" ht="22.5" customHeight="1">
      <c r="A345" s="19">
        <v>38961</v>
      </c>
      <c r="B345" s="23" t="s">
        <v>508</v>
      </c>
      <c r="C345" s="23" t="s">
        <v>626</v>
      </c>
      <c r="D345" s="38" t="s">
        <v>239</v>
      </c>
      <c r="E345" s="37" t="s">
        <v>817</v>
      </c>
      <c r="F345" s="8">
        <v>40000</v>
      </c>
      <c r="G345" s="8"/>
      <c r="H345" s="8"/>
      <c r="I345" s="44">
        <f>SUM(F345:H345)</f>
        <v>40000</v>
      </c>
      <c r="J345" s="19" t="s">
        <v>359</v>
      </c>
      <c r="K345" s="58">
        <v>386</v>
      </c>
      <c r="L345" s="59">
        <f>+IF(K345&lt;=$I$7,I345,0)</f>
        <v>0</v>
      </c>
      <c r="M345" s="59">
        <f>+IF(K345&lt;=$I$7,0,IF(K345&lt;=$J$7,I345,0))</f>
        <v>0</v>
      </c>
      <c r="N345" s="59">
        <f>+IF(K345&lt;=$J$7,0,IF(K345&gt;=$L$7,0,IF(K345&gt;=$J$7,H345)))</f>
        <v>0</v>
      </c>
      <c r="O345" s="60">
        <f>+IF(K345&gt;=$L$7,I345,0)</f>
        <v>40000</v>
      </c>
      <c r="P345"/>
      <c r="Q345"/>
      <c r="R345"/>
      <c r="S345"/>
    </row>
    <row r="346" spans="1:19" s="12" customFormat="1" ht="22.5" customHeight="1">
      <c r="A346" s="19">
        <v>40087</v>
      </c>
      <c r="B346" s="23" t="s">
        <v>508</v>
      </c>
      <c r="C346" s="23" t="s">
        <v>626</v>
      </c>
      <c r="D346" s="38" t="s">
        <v>240</v>
      </c>
      <c r="E346" s="37" t="s">
        <v>817</v>
      </c>
      <c r="F346" s="8">
        <v>40000</v>
      </c>
      <c r="G346" s="8"/>
      <c r="H346" s="8"/>
      <c r="I346" s="44">
        <f>SUM(F346:H346)</f>
        <v>40000</v>
      </c>
      <c r="J346" s="19" t="s">
        <v>360</v>
      </c>
      <c r="K346" s="58">
        <v>387</v>
      </c>
      <c r="L346" s="59">
        <f>+IF(K346&lt;=$I$7,I346,0)</f>
        <v>0</v>
      </c>
      <c r="M346" s="59">
        <f>+IF(K346&lt;=$I$7,0,IF(K346&lt;=$J$7,I346,0))</f>
        <v>0</v>
      </c>
      <c r="N346" s="59">
        <f>+IF(K346&lt;=$J$7,0,IF(K346&gt;=$L$7,0,IF(K346&gt;=$J$7,H346)))</f>
        <v>0</v>
      </c>
      <c r="O346" s="60">
        <f>+IF(K346&gt;=$L$7,I346,0)</f>
        <v>40000</v>
      </c>
      <c r="P346"/>
      <c r="Q346"/>
      <c r="R346"/>
      <c r="S346"/>
    </row>
    <row r="347" spans="1:19" s="12" customFormat="1" ht="22.5" customHeight="1">
      <c r="A347" s="19">
        <v>40118</v>
      </c>
      <c r="B347" s="23" t="s">
        <v>508</v>
      </c>
      <c r="C347" s="23" t="s">
        <v>626</v>
      </c>
      <c r="D347" s="38" t="s">
        <v>241</v>
      </c>
      <c r="E347" s="37" t="s">
        <v>817</v>
      </c>
      <c r="F347" s="8">
        <v>40000</v>
      </c>
      <c r="G347" s="8"/>
      <c r="H347" s="8"/>
      <c r="I347" s="40">
        <f>SUM(F347:H347)</f>
        <v>40000</v>
      </c>
      <c r="J347" s="19" t="s">
        <v>361</v>
      </c>
      <c r="K347" s="58">
        <v>388</v>
      </c>
      <c r="L347" s="59">
        <f>+IF(K347&lt;=$I$7,I347,0)</f>
        <v>0</v>
      </c>
      <c r="M347" s="59">
        <f>+IF(K347&lt;=$I$7,0,IF(K347&lt;=$J$7,I347,0))</f>
        <v>0</v>
      </c>
      <c r="N347" s="59">
        <f>+IF(K347&lt;=$J$7,0,IF(K347&gt;=$L$7,0,IF(K347&gt;=$J$7,H347)))</f>
        <v>0</v>
      </c>
      <c r="O347" s="60">
        <f>+IF(K347&gt;=$L$7,I347,0)</f>
        <v>40000</v>
      </c>
      <c r="P347"/>
      <c r="Q347"/>
      <c r="R347"/>
      <c r="S347"/>
    </row>
    <row r="348" spans="1:19" s="12" customFormat="1" ht="22.5" customHeight="1">
      <c r="A348" s="19">
        <v>40148</v>
      </c>
      <c r="B348" s="23" t="s">
        <v>508</v>
      </c>
      <c r="C348" s="23" t="s">
        <v>626</v>
      </c>
      <c r="D348" s="38" t="s">
        <v>242</v>
      </c>
      <c r="E348" s="37" t="s">
        <v>817</v>
      </c>
      <c r="F348" s="8">
        <v>40000</v>
      </c>
      <c r="G348" s="8"/>
      <c r="H348" s="8"/>
      <c r="I348" s="40">
        <f>SUM(F348:H348)</f>
        <v>40000</v>
      </c>
      <c r="J348" s="19" t="s">
        <v>516</v>
      </c>
      <c r="K348" s="58">
        <v>389</v>
      </c>
      <c r="L348" s="59">
        <f>+IF(K348&lt;=$I$7,I348,0)</f>
        <v>0</v>
      </c>
      <c r="M348" s="59">
        <f>+IF(K348&lt;=$I$7,0,IF(K348&lt;=$J$7,I348,0))</f>
        <v>0</v>
      </c>
      <c r="N348" s="59">
        <f>+IF(K348&lt;=$J$7,0,IF(K348&gt;=$L$7,0,IF(K348&gt;=$J$7,H348)))</f>
        <v>0</v>
      </c>
      <c r="O348" s="60">
        <f>+IF(K348&gt;=$L$7,I348,0)</f>
        <v>40000</v>
      </c>
      <c r="P348"/>
      <c r="Q348"/>
      <c r="R348"/>
      <c r="S348"/>
    </row>
    <row r="349" spans="1:19" s="7" customFormat="1" ht="22.5" customHeight="1">
      <c r="A349" s="19">
        <v>40359</v>
      </c>
      <c r="B349" s="23" t="s">
        <v>408</v>
      </c>
      <c r="C349" s="23" t="s">
        <v>626</v>
      </c>
      <c r="D349" s="38" t="s">
        <v>187</v>
      </c>
      <c r="E349" s="37" t="s">
        <v>817</v>
      </c>
      <c r="F349" s="8">
        <v>58000</v>
      </c>
      <c r="G349" s="8"/>
      <c r="H349" s="8"/>
      <c r="I349" s="8">
        <f>SUM(F349:H349)</f>
        <v>58000</v>
      </c>
      <c r="J349" s="19" t="s">
        <v>369</v>
      </c>
      <c r="K349" s="58">
        <v>398</v>
      </c>
      <c r="L349" s="59">
        <f>+IF(K349&lt;=$I$7,I349,0)</f>
        <v>0</v>
      </c>
      <c r="M349" s="59">
        <f>+IF(K349&lt;=$I$7,0,IF(K349&lt;=$J$7,I349,0))</f>
        <v>0</v>
      </c>
      <c r="N349" s="59">
        <f>+IF(K349&lt;=$J$7,0,IF(K349&gt;=$L$7,0,IF(K349&gt;=$J$7,H349)))</f>
        <v>0</v>
      </c>
      <c r="O349" s="60">
        <f>+IF(K349&gt;=$L$7,I349,0)</f>
        <v>58000</v>
      </c>
      <c r="P349"/>
      <c r="Q349"/>
      <c r="R349"/>
      <c r="S349"/>
    </row>
    <row r="350" spans="1:19" s="7" customFormat="1" ht="22.5" customHeight="1">
      <c r="A350" s="19">
        <v>40350</v>
      </c>
      <c r="B350" s="23" t="s">
        <v>408</v>
      </c>
      <c r="C350" s="23" t="s">
        <v>626</v>
      </c>
      <c r="D350" s="38" t="s">
        <v>186</v>
      </c>
      <c r="E350" s="37" t="s">
        <v>817</v>
      </c>
      <c r="F350" s="8">
        <v>139200</v>
      </c>
      <c r="G350" s="8"/>
      <c r="H350" s="8"/>
      <c r="I350" s="44">
        <f>SUM(F350:H350)</f>
        <v>139200</v>
      </c>
      <c r="J350" s="19" t="s">
        <v>370</v>
      </c>
      <c r="K350" s="58">
        <v>399</v>
      </c>
      <c r="L350" s="59">
        <f>+IF(K350&lt;=$I$7,I350,0)</f>
        <v>0</v>
      </c>
      <c r="M350" s="59">
        <f>+IF(K350&lt;=$I$7,0,IF(K350&lt;=$J$7,I350,0))</f>
        <v>0</v>
      </c>
      <c r="N350" s="59">
        <f>+IF(K350&lt;=$J$7,0,IF(K350&gt;=$L$7,0,IF(K350&gt;=$J$7,H350)))</f>
        <v>0</v>
      </c>
      <c r="O350" s="60">
        <f>+IF(K350&gt;=$L$7,I350,0)</f>
        <v>139200</v>
      </c>
      <c r="P350"/>
      <c r="Q350"/>
      <c r="R350"/>
      <c r="S350"/>
    </row>
    <row r="351" spans="1:19" s="7" customFormat="1" ht="22.5" customHeight="1">
      <c r="A351" s="19">
        <v>39831</v>
      </c>
      <c r="B351" s="23" t="s">
        <v>107</v>
      </c>
      <c r="C351" s="23" t="s">
        <v>626</v>
      </c>
      <c r="D351" s="38" t="s">
        <v>109</v>
      </c>
      <c r="E351" s="37" t="s">
        <v>817</v>
      </c>
      <c r="F351" s="8">
        <v>15000</v>
      </c>
      <c r="G351" s="8"/>
      <c r="H351" s="8"/>
      <c r="I351" s="44">
        <f>SUM(F351:H351)</f>
        <v>15000</v>
      </c>
      <c r="J351" s="19" t="s">
        <v>371</v>
      </c>
      <c r="K351" s="58">
        <v>400</v>
      </c>
      <c r="L351" s="59">
        <f>+IF(K351&lt;=$I$7,I351,0)</f>
        <v>0</v>
      </c>
      <c r="M351" s="59">
        <f>+IF(K351&lt;=$I$7,0,IF(K351&lt;=$J$7,I351,0))</f>
        <v>0</v>
      </c>
      <c r="N351" s="59">
        <f>+IF(K351&lt;=$J$7,0,IF(K351&gt;=$L$7,0,IF(K351&gt;=$J$7,H351)))</f>
        <v>0</v>
      </c>
      <c r="O351" s="60">
        <f>+IF(K351&gt;=$L$7,I351,0)</f>
        <v>15000</v>
      </c>
      <c r="P351"/>
      <c r="Q351"/>
      <c r="R351"/>
      <c r="S351"/>
    </row>
    <row r="352" spans="1:19" s="7" customFormat="1" ht="22.5" customHeight="1">
      <c r="A352" s="19">
        <v>39862</v>
      </c>
      <c r="B352" s="23" t="s">
        <v>107</v>
      </c>
      <c r="C352" s="23" t="s">
        <v>626</v>
      </c>
      <c r="D352" s="38" t="s">
        <v>108</v>
      </c>
      <c r="E352" s="37" t="s">
        <v>817</v>
      </c>
      <c r="F352" s="8">
        <v>15000</v>
      </c>
      <c r="G352" s="8"/>
      <c r="H352" s="8"/>
      <c r="I352" s="44">
        <f>SUM(F352:H352)</f>
        <v>15000</v>
      </c>
      <c r="J352" s="19" t="s">
        <v>372</v>
      </c>
      <c r="K352" s="58">
        <v>401</v>
      </c>
      <c r="L352" s="59">
        <f>+IF(K352&lt;=$I$7,I352,0)</f>
        <v>0</v>
      </c>
      <c r="M352" s="59">
        <f>+IF(K352&lt;=$I$7,0,IF(K352&lt;=$J$7,I352,0))</f>
        <v>0</v>
      </c>
      <c r="N352" s="59">
        <f>+IF(K352&lt;=$J$7,0,IF(K352&gt;=$L$7,0,IF(K352&gt;=$J$7,H352)))</f>
        <v>0</v>
      </c>
      <c r="O352" s="60">
        <f>+IF(K352&gt;=$L$7,I352,0)</f>
        <v>15000</v>
      </c>
      <c r="P352"/>
      <c r="Q352"/>
      <c r="R352"/>
      <c r="S352"/>
    </row>
    <row r="353" spans="1:19" s="7" customFormat="1" ht="22.5" customHeight="1">
      <c r="A353" s="19">
        <v>42314</v>
      </c>
      <c r="B353" s="23" t="s">
        <v>78</v>
      </c>
      <c r="C353" s="23" t="s">
        <v>626</v>
      </c>
      <c r="D353" s="38" t="s">
        <v>296</v>
      </c>
      <c r="E353" s="37" t="s">
        <v>817</v>
      </c>
      <c r="F353" s="8">
        <v>375362.48</v>
      </c>
      <c r="G353" s="8"/>
      <c r="H353" s="8"/>
      <c r="I353" s="44">
        <f>SUM(F353:H353)</f>
        <v>375362.48</v>
      </c>
      <c r="J353" s="19" t="s">
        <v>379</v>
      </c>
      <c r="K353" s="58">
        <v>408</v>
      </c>
      <c r="L353" s="59">
        <f>+IF(K353&lt;=$I$7,I353,0)</f>
        <v>0</v>
      </c>
      <c r="M353" s="59">
        <f>+IF(K353&lt;=$I$7,0,IF(K353&lt;=$J$7,I353,0))</f>
        <v>0</v>
      </c>
      <c r="N353" s="59">
        <f>+IF(K353&lt;=$J$7,0,IF(K353&gt;=$L$7,0,IF(K353&gt;=$J$7,H353)))</f>
        <v>0</v>
      </c>
      <c r="O353" s="60">
        <f>+IF(K353&gt;=$L$7,I353,0)</f>
        <v>375362.48</v>
      </c>
      <c r="P353"/>
      <c r="Q353"/>
      <c r="R353"/>
      <c r="S353"/>
    </row>
    <row r="354" spans="1:19" s="7" customFormat="1" ht="22.5" customHeight="1">
      <c r="A354" s="19">
        <v>40361</v>
      </c>
      <c r="B354" s="23" t="s">
        <v>280</v>
      </c>
      <c r="C354" s="23" t="s">
        <v>626</v>
      </c>
      <c r="D354" s="38" t="s">
        <v>114</v>
      </c>
      <c r="E354" s="37" t="s">
        <v>817</v>
      </c>
      <c r="F354" s="8">
        <v>30000</v>
      </c>
      <c r="G354" s="8"/>
      <c r="H354" s="8"/>
      <c r="I354" s="44">
        <f>SUM(F354:H354)</f>
        <v>30000</v>
      </c>
      <c r="J354" s="19" t="s">
        <v>380</v>
      </c>
      <c r="K354" s="58">
        <v>409</v>
      </c>
      <c r="L354" s="59">
        <f>+IF(K354&lt;=$I$7,I354,0)</f>
        <v>0</v>
      </c>
      <c r="M354" s="59">
        <f>+IF(K354&lt;=$I$7,0,IF(K354&lt;=$J$7,I354,0))</f>
        <v>0</v>
      </c>
      <c r="N354" s="59">
        <f>+IF(K354&lt;=$J$7,0,IF(K354&gt;=$L$7,0,IF(K354&gt;=$J$7,H354)))</f>
        <v>0</v>
      </c>
      <c r="O354" s="60">
        <f>+IF(K354&gt;=$L$7,I354,0)</f>
        <v>30000</v>
      </c>
      <c r="P354"/>
      <c r="Q354"/>
      <c r="R354"/>
      <c r="S354"/>
    </row>
    <row r="355" spans="1:19" s="7" customFormat="1" ht="22.5" customHeight="1">
      <c r="A355" s="19">
        <v>40392</v>
      </c>
      <c r="B355" s="23" t="s">
        <v>280</v>
      </c>
      <c r="C355" s="23" t="s">
        <v>626</v>
      </c>
      <c r="D355" s="38" t="s">
        <v>113</v>
      </c>
      <c r="E355" s="37" t="s">
        <v>817</v>
      </c>
      <c r="F355" s="8">
        <v>30000</v>
      </c>
      <c r="G355" s="8"/>
      <c r="H355" s="8"/>
      <c r="I355" s="44">
        <f>SUM(F355:H355)</f>
        <v>30000</v>
      </c>
      <c r="J355" s="19" t="s">
        <v>381</v>
      </c>
      <c r="K355" s="58">
        <v>410</v>
      </c>
      <c r="L355" s="59">
        <f>+IF(K355&lt;=$I$7,I355,0)</f>
        <v>0</v>
      </c>
      <c r="M355" s="59">
        <f>+IF(K355&lt;=$I$7,0,IF(K355&lt;=$J$7,I355,0))</f>
        <v>0</v>
      </c>
      <c r="N355" s="59">
        <f>+IF(K355&lt;=$J$7,0,IF(K355&gt;=$L$7,0,IF(K355&gt;=$J$7,H355)))</f>
        <v>0</v>
      </c>
      <c r="O355" s="60">
        <f>+IF(K355&gt;=$L$7,I355,0)</f>
        <v>30000</v>
      </c>
      <c r="P355"/>
      <c r="Q355"/>
      <c r="R355"/>
      <c r="S355"/>
    </row>
    <row r="356" spans="1:19" s="7" customFormat="1" ht="22.5" customHeight="1">
      <c r="A356" s="19">
        <v>40179</v>
      </c>
      <c r="B356" s="23" t="s">
        <v>280</v>
      </c>
      <c r="C356" s="23" t="s">
        <v>626</v>
      </c>
      <c r="D356" s="38" t="s">
        <v>112</v>
      </c>
      <c r="E356" s="37" t="s">
        <v>817</v>
      </c>
      <c r="F356" s="8">
        <v>30000</v>
      </c>
      <c r="G356" s="8"/>
      <c r="H356" s="8"/>
      <c r="I356" s="44">
        <f>SUM(F356:H356)</f>
        <v>30000</v>
      </c>
      <c r="J356" s="19" t="s">
        <v>382</v>
      </c>
      <c r="K356" s="58">
        <v>411</v>
      </c>
      <c r="L356" s="59">
        <f>+IF(K356&lt;=$I$7,I356,0)</f>
        <v>0</v>
      </c>
      <c r="M356" s="59">
        <f>+IF(K356&lt;=$I$7,0,IF(K356&lt;=$J$7,I356,0))</f>
        <v>0</v>
      </c>
      <c r="N356" s="59">
        <f>+IF(K356&lt;=$J$7,0,IF(K356&gt;=$L$7,0,IF(K356&gt;=$J$7,H356)))</f>
        <v>0</v>
      </c>
      <c r="O356" s="60">
        <f>+IF(K356&gt;=$L$7,I356,0)</f>
        <v>30000</v>
      </c>
      <c r="P356"/>
      <c r="Q356"/>
      <c r="R356"/>
      <c r="S356"/>
    </row>
    <row r="357" spans="1:19" s="7" customFormat="1" ht="22.5" customHeight="1">
      <c r="A357" s="19" t="s">
        <v>297</v>
      </c>
      <c r="B357" s="23" t="s">
        <v>280</v>
      </c>
      <c r="C357" s="23" t="s">
        <v>626</v>
      </c>
      <c r="D357" s="38" t="s">
        <v>486</v>
      </c>
      <c r="E357" s="37" t="s">
        <v>817</v>
      </c>
      <c r="F357" s="8">
        <v>30000</v>
      </c>
      <c r="G357" s="8"/>
      <c r="H357" s="8"/>
      <c r="I357" s="44">
        <f>SUM(F357:H357)</f>
        <v>30000</v>
      </c>
      <c r="J357" s="19" t="s">
        <v>383</v>
      </c>
      <c r="K357" s="58">
        <v>412</v>
      </c>
      <c r="L357" s="59">
        <f>+IF(K357&lt;=$I$7,I357,0)</f>
        <v>0</v>
      </c>
      <c r="M357" s="59">
        <f>+IF(K357&lt;=$I$7,0,IF(K357&lt;=$J$7,I357,0))</f>
        <v>0</v>
      </c>
      <c r="N357" s="59">
        <f>+IF(K357&lt;=$J$7,0,IF(K357&gt;=$L$7,0,IF(K357&gt;=$J$7,H357)))</f>
        <v>0</v>
      </c>
      <c r="O357" s="60">
        <f>+IF(K357&gt;=$L$7,I357,0)</f>
        <v>30000</v>
      </c>
      <c r="P357"/>
      <c r="Q357"/>
      <c r="R357"/>
      <c r="S357"/>
    </row>
    <row r="358" spans="1:19" s="7" customFormat="1" ht="22.5" customHeight="1">
      <c r="A358" s="19" t="s">
        <v>495</v>
      </c>
      <c r="B358" s="23" t="s">
        <v>280</v>
      </c>
      <c r="C358" s="23" t="s">
        <v>626</v>
      </c>
      <c r="D358" s="38" t="s">
        <v>487</v>
      </c>
      <c r="E358" s="37" t="s">
        <v>817</v>
      </c>
      <c r="F358" s="8">
        <v>30000</v>
      </c>
      <c r="G358" s="8"/>
      <c r="H358" s="8"/>
      <c r="I358" s="44">
        <f>SUM(F358:H358)</f>
        <v>30000</v>
      </c>
      <c r="J358" s="19" t="s">
        <v>336</v>
      </c>
      <c r="K358" s="58">
        <v>413</v>
      </c>
      <c r="L358" s="59">
        <f>+IF(K358&lt;=$I$7,I358,0)</f>
        <v>0</v>
      </c>
      <c r="M358" s="59">
        <f>+IF(K358&lt;=$I$7,0,IF(K358&lt;=$J$7,I358,0))</f>
        <v>0</v>
      </c>
      <c r="N358" s="59">
        <f>+IF(K358&lt;=$J$7,0,IF(K358&gt;=$L$7,0,IF(K358&gt;=$J$7,H358)))</f>
        <v>0</v>
      </c>
      <c r="O358" s="60">
        <f>+IF(K358&gt;=$L$7,I358,0)</f>
        <v>30000</v>
      </c>
      <c r="P358"/>
      <c r="Q358"/>
      <c r="R358"/>
      <c r="S358"/>
    </row>
    <row r="359" spans="1:19" s="7" customFormat="1" ht="22.5" customHeight="1">
      <c r="A359" s="19">
        <v>40329</v>
      </c>
      <c r="B359" s="23" t="s">
        <v>280</v>
      </c>
      <c r="C359" s="23" t="s">
        <v>626</v>
      </c>
      <c r="D359" s="38" t="s">
        <v>488</v>
      </c>
      <c r="E359" s="37" t="s">
        <v>817</v>
      </c>
      <c r="F359" s="8">
        <v>30000</v>
      </c>
      <c r="G359" s="8"/>
      <c r="H359" s="8"/>
      <c r="I359" s="44">
        <f>SUM(F359:H359)</f>
        <v>30000</v>
      </c>
      <c r="J359" s="19" t="s">
        <v>336</v>
      </c>
      <c r="K359" s="58">
        <v>414</v>
      </c>
      <c r="L359" s="59">
        <f>+IF(K359&lt;=$I$7,I359,0)</f>
        <v>0</v>
      </c>
      <c r="M359" s="59">
        <f>+IF(K359&lt;=$I$7,0,IF(K359&lt;=$J$7,I359,0))</f>
        <v>0</v>
      </c>
      <c r="N359" s="59">
        <f>+IF(K359&lt;=$J$7,0,IF(K359&gt;=$L$7,0,IF(K359&gt;=$J$7,H359)))</f>
        <v>0</v>
      </c>
      <c r="O359" s="60">
        <f>+IF(K359&gt;=$L$7,I359,0)</f>
        <v>30000</v>
      </c>
      <c r="P359"/>
      <c r="Q359"/>
      <c r="R359"/>
      <c r="S359"/>
    </row>
    <row r="360" spans="1:19" s="7" customFormat="1" ht="22.5" customHeight="1">
      <c r="A360" s="19" t="s">
        <v>496</v>
      </c>
      <c r="B360" s="23" t="s">
        <v>280</v>
      </c>
      <c r="C360" s="23" t="s">
        <v>626</v>
      </c>
      <c r="D360" s="38" t="s">
        <v>489</v>
      </c>
      <c r="E360" s="37" t="s">
        <v>817</v>
      </c>
      <c r="F360" s="8">
        <v>30000</v>
      </c>
      <c r="G360" s="8"/>
      <c r="H360" s="8"/>
      <c r="I360" s="44">
        <f>SUM(F360:H360)</f>
        <v>30000</v>
      </c>
      <c r="J360" s="19" t="s">
        <v>384</v>
      </c>
      <c r="K360" s="58">
        <v>415</v>
      </c>
      <c r="L360" s="59">
        <f>+IF(K360&lt;=$I$7,I360,0)</f>
        <v>0</v>
      </c>
      <c r="M360" s="59">
        <f>+IF(K360&lt;=$I$7,0,IF(K360&lt;=$J$7,I360,0))</f>
        <v>0</v>
      </c>
      <c r="N360" s="59">
        <f>+IF(K360&lt;=$J$7,0,IF(K360&gt;=$L$7,0,IF(K360&gt;=$J$7,H360)))</f>
        <v>0</v>
      </c>
      <c r="O360" s="60">
        <f>+IF(K360&gt;=$L$7,I360,0)</f>
        <v>30000</v>
      </c>
      <c r="P360"/>
      <c r="Q360"/>
      <c r="R360"/>
      <c r="S360"/>
    </row>
    <row r="361" spans="1:19" s="7" customFormat="1" ht="22.5" customHeight="1">
      <c r="A361" s="19">
        <v>40390</v>
      </c>
      <c r="B361" s="23" t="s">
        <v>280</v>
      </c>
      <c r="C361" s="23" t="s">
        <v>626</v>
      </c>
      <c r="D361" s="38" t="s">
        <v>490</v>
      </c>
      <c r="E361" s="37" t="s">
        <v>817</v>
      </c>
      <c r="F361" s="8">
        <v>30000</v>
      </c>
      <c r="G361" s="8"/>
      <c r="H361" s="8"/>
      <c r="I361" s="44">
        <f>SUM(F361:H361)</f>
        <v>30000</v>
      </c>
      <c r="J361" s="19" t="s">
        <v>515</v>
      </c>
      <c r="K361" s="58">
        <v>416</v>
      </c>
      <c r="L361" s="59">
        <f>+IF(K361&lt;=$I$7,I361,0)</f>
        <v>0</v>
      </c>
      <c r="M361" s="59">
        <f>+IF(K361&lt;=$I$7,0,IF(K361&lt;=$J$7,I361,0))</f>
        <v>0</v>
      </c>
      <c r="N361" s="59">
        <f>+IF(K361&lt;=$J$7,0,IF(K361&gt;=$L$7,0,IF(K361&gt;=$J$7,H361)))</f>
        <v>0</v>
      </c>
      <c r="O361" s="60">
        <f>+IF(K361&gt;=$L$7,I361,0)</f>
        <v>30000</v>
      </c>
      <c r="P361"/>
      <c r="Q361"/>
      <c r="R361"/>
      <c r="S361"/>
    </row>
    <row r="362" spans="1:19" s="7" customFormat="1" ht="22.5" customHeight="1">
      <c r="A362" s="19">
        <v>40421</v>
      </c>
      <c r="B362" s="23" t="s">
        <v>280</v>
      </c>
      <c r="C362" s="23" t="s">
        <v>626</v>
      </c>
      <c r="D362" s="38" t="s">
        <v>491</v>
      </c>
      <c r="E362" s="37" t="s">
        <v>817</v>
      </c>
      <c r="F362" s="8">
        <v>30000</v>
      </c>
      <c r="G362" s="8"/>
      <c r="H362" s="8"/>
      <c r="I362" s="44">
        <f>SUM(F362:H362)</f>
        <v>30000</v>
      </c>
      <c r="J362" s="19" t="s">
        <v>385</v>
      </c>
      <c r="K362" s="58">
        <v>417</v>
      </c>
      <c r="L362" s="59">
        <f>+IF(K362&lt;=$I$7,I362,0)</f>
        <v>0</v>
      </c>
      <c r="M362" s="59">
        <f>+IF(K362&lt;=$I$7,0,IF(K362&lt;=$J$7,I362,0))</f>
        <v>0</v>
      </c>
      <c r="N362" s="59">
        <f>+IF(K362&lt;=$J$7,0,IF(K362&gt;=$L$7,0,IF(K362&gt;=$J$7,H362)))</f>
        <v>0</v>
      </c>
      <c r="O362" s="60">
        <f>+IF(K362&gt;=$L$7,I362,0)</f>
        <v>30000</v>
      </c>
      <c r="P362"/>
      <c r="Q362"/>
      <c r="R362"/>
      <c r="S362"/>
    </row>
    <row r="363" spans="1:19" s="7" customFormat="1" ht="22.5" customHeight="1">
      <c r="A363" s="19" t="s">
        <v>497</v>
      </c>
      <c r="B363" s="23" t="s">
        <v>280</v>
      </c>
      <c r="C363" s="23" t="s">
        <v>626</v>
      </c>
      <c r="D363" s="38" t="s">
        <v>492</v>
      </c>
      <c r="E363" s="37" t="s">
        <v>817</v>
      </c>
      <c r="F363" s="8">
        <v>30000</v>
      </c>
      <c r="G363" s="8"/>
      <c r="H363" s="8"/>
      <c r="I363" s="44">
        <f>SUM(F363:H363)</f>
        <v>30000</v>
      </c>
      <c r="J363" s="19" t="s">
        <v>385</v>
      </c>
      <c r="K363" s="58">
        <v>418</v>
      </c>
      <c r="L363" s="59">
        <f>+IF(K363&lt;=$I$7,I363,0)</f>
        <v>0</v>
      </c>
      <c r="M363" s="59">
        <f>+IF(K363&lt;=$I$7,0,IF(K363&lt;=$J$7,I363,0))</f>
        <v>0</v>
      </c>
      <c r="N363" s="59">
        <f>+IF(K363&lt;=$J$7,0,IF(K363&gt;=$L$7,0,IF(K363&gt;=$J$7,H363)))</f>
        <v>0</v>
      </c>
      <c r="O363" s="60">
        <f>+IF(K363&gt;=$L$7,I363,0)</f>
        <v>30000</v>
      </c>
      <c r="P363"/>
      <c r="Q363"/>
      <c r="R363"/>
      <c r="S363"/>
    </row>
    <row r="364" spans="1:19" s="7" customFormat="1" ht="22.5" customHeight="1">
      <c r="A364" s="19">
        <v>40482</v>
      </c>
      <c r="B364" s="23" t="s">
        <v>280</v>
      </c>
      <c r="C364" s="23" t="s">
        <v>626</v>
      </c>
      <c r="D364" s="38" t="s">
        <v>493</v>
      </c>
      <c r="E364" s="37" t="s">
        <v>817</v>
      </c>
      <c r="F364" s="8">
        <v>30000</v>
      </c>
      <c r="G364" s="8"/>
      <c r="H364" s="8"/>
      <c r="I364" s="44">
        <f>SUM(F364:H364)</f>
        <v>30000</v>
      </c>
      <c r="J364" s="19" t="s">
        <v>386</v>
      </c>
      <c r="K364" s="58">
        <v>419</v>
      </c>
      <c r="L364" s="59">
        <f>+IF(K364&lt;=$I$7,I364,0)</f>
        <v>0</v>
      </c>
      <c r="M364" s="59">
        <f>+IF(K364&lt;=$I$7,0,IF(K364&lt;=$J$7,I364,0))</f>
        <v>0</v>
      </c>
      <c r="N364" s="59">
        <f>+IF(K364&lt;=$J$7,0,IF(K364&gt;=$L$7,0,IF(K364&gt;=$J$7,H364)))</f>
        <v>0</v>
      </c>
      <c r="O364" s="60">
        <f>+IF(K364&gt;=$L$7,I364,0)</f>
        <v>30000</v>
      </c>
      <c r="P364"/>
      <c r="Q364"/>
      <c r="R364"/>
      <c r="S364"/>
    </row>
    <row r="365" spans="1:19" s="7" customFormat="1" ht="22.5" customHeight="1">
      <c r="A365" s="19" t="s">
        <v>498</v>
      </c>
      <c r="B365" s="23" t="s">
        <v>280</v>
      </c>
      <c r="C365" s="23" t="s">
        <v>626</v>
      </c>
      <c r="D365" s="38" t="s">
        <v>494</v>
      </c>
      <c r="E365" s="37" t="s">
        <v>817</v>
      </c>
      <c r="F365" s="8">
        <v>30000</v>
      </c>
      <c r="G365" s="8"/>
      <c r="H365" s="8"/>
      <c r="I365" s="44">
        <f>SUM(F365:H365)</f>
        <v>30000</v>
      </c>
      <c r="J365" s="19" t="s">
        <v>387</v>
      </c>
      <c r="K365" s="58">
        <v>420</v>
      </c>
      <c r="L365" s="59">
        <f>+IF(K365&lt;=$I$7,I365,0)</f>
        <v>0</v>
      </c>
      <c r="M365" s="59">
        <f>+IF(K365&lt;=$I$7,0,IF(K365&lt;=$J$7,I365,0))</f>
        <v>0</v>
      </c>
      <c r="N365" s="59">
        <f>+IF(K365&lt;=$J$7,0,IF(K365&gt;=$L$7,0,IF(K365&gt;=$J$7,H365)))</f>
        <v>0</v>
      </c>
      <c r="O365" s="60">
        <f>+IF(K365&gt;=$L$7,I365,0)</f>
        <v>30000</v>
      </c>
      <c r="P365"/>
      <c r="Q365"/>
      <c r="R365"/>
      <c r="S365"/>
    </row>
    <row r="366" spans="1:19" s="7" customFormat="1" ht="22.5" customHeight="1">
      <c r="A366" s="19">
        <v>40268</v>
      </c>
      <c r="B366" s="23" t="s">
        <v>246</v>
      </c>
      <c r="C366" s="23" t="s">
        <v>626</v>
      </c>
      <c r="D366" s="38" t="s">
        <v>298</v>
      </c>
      <c r="E366" s="37" t="s">
        <v>817</v>
      </c>
      <c r="F366" s="8">
        <v>2175</v>
      </c>
      <c r="G366" s="8"/>
      <c r="H366" s="8"/>
      <c r="I366" s="44">
        <f>SUM(F366:H366)</f>
        <v>2175</v>
      </c>
      <c r="J366" s="19" t="s">
        <v>388</v>
      </c>
      <c r="K366" s="58">
        <v>421</v>
      </c>
      <c r="L366" s="59">
        <f>+IF(K366&lt;=$I$7,I366,0)</f>
        <v>0</v>
      </c>
      <c r="M366" s="59">
        <f>+IF(K366&lt;=$I$7,0,IF(K366&lt;=$J$7,I366,0))</f>
        <v>0</v>
      </c>
      <c r="N366" s="59">
        <f>+IF(K366&lt;=$J$7,0,IF(K366&gt;=$L$7,0,IF(K366&gt;=$J$7,H366)))</f>
        <v>0</v>
      </c>
      <c r="O366" s="60">
        <f>+IF(K366&gt;=$L$7,I366,0)</f>
        <v>2175</v>
      </c>
      <c r="P366"/>
      <c r="Q366"/>
      <c r="R366"/>
      <c r="S366"/>
    </row>
    <row r="367" spans="1:19" s="7" customFormat="1" ht="22.5" customHeight="1">
      <c r="A367" s="19">
        <v>40820</v>
      </c>
      <c r="B367" s="23" t="s">
        <v>246</v>
      </c>
      <c r="C367" s="23" t="s">
        <v>626</v>
      </c>
      <c r="D367" s="38" t="s">
        <v>299</v>
      </c>
      <c r="E367" s="37" t="s">
        <v>817</v>
      </c>
      <c r="F367" s="8">
        <v>12002.5</v>
      </c>
      <c r="G367" s="8"/>
      <c r="H367" s="8"/>
      <c r="I367" s="44">
        <f>SUM(F367:H367)</f>
        <v>12002.5</v>
      </c>
      <c r="J367" s="19" t="s">
        <v>326</v>
      </c>
      <c r="K367" s="58">
        <v>422</v>
      </c>
      <c r="L367" s="59">
        <f>+IF(K367&lt;=$I$7,I367,0)</f>
        <v>0</v>
      </c>
      <c r="M367" s="59">
        <f>+IF(K367&lt;=$I$7,0,IF(K367&lt;=$J$7,I367,0))</f>
        <v>0</v>
      </c>
      <c r="N367" s="59">
        <f>+IF(K367&lt;=$J$7,0,IF(K367&gt;=$L$7,0,IF(K367&gt;=$J$7,H367)))</f>
        <v>0</v>
      </c>
      <c r="O367" s="60">
        <f>+IF(K367&gt;=$L$7,I367,0)</f>
        <v>12002.5</v>
      </c>
      <c r="P367"/>
      <c r="Q367"/>
      <c r="R367"/>
      <c r="S367"/>
    </row>
    <row r="368" spans="1:19" s="7" customFormat="1" ht="22.5" customHeight="1">
      <c r="A368" s="19">
        <v>39722</v>
      </c>
      <c r="B368" s="23" t="s">
        <v>218</v>
      </c>
      <c r="C368" s="23" t="s">
        <v>626</v>
      </c>
      <c r="D368" s="38" t="s">
        <v>401</v>
      </c>
      <c r="E368" s="37" t="s">
        <v>817</v>
      </c>
      <c r="F368" s="8">
        <v>20000</v>
      </c>
      <c r="G368" s="8"/>
      <c r="H368" s="8"/>
      <c r="I368" s="44">
        <f>SUM(F368:H368)</f>
        <v>20000</v>
      </c>
      <c r="J368" s="19" t="s">
        <v>391</v>
      </c>
      <c r="K368" s="58">
        <v>423</v>
      </c>
      <c r="L368" s="59">
        <f>+IF(K368&lt;=$I$7,I368,0)</f>
        <v>0</v>
      </c>
      <c r="M368" s="59">
        <f>+IF(K368&lt;=$I$7,0,IF(K368&lt;=$J$7,I368,0))</f>
        <v>0</v>
      </c>
      <c r="N368" s="59">
        <f>+IF(K368&lt;=$J$7,0,IF(K368&gt;=$L$7,0,IF(K368&gt;=$J$7,H368)))</f>
        <v>0</v>
      </c>
      <c r="O368" s="60">
        <f>+IF(K368&gt;=$L$7,I368,0)</f>
        <v>20000</v>
      </c>
      <c r="P368"/>
      <c r="Q368"/>
      <c r="R368"/>
      <c r="S368"/>
    </row>
    <row r="369" spans="1:19" s="7" customFormat="1" ht="22.5" customHeight="1">
      <c r="A369" s="19">
        <v>39753</v>
      </c>
      <c r="B369" s="23" t="s">
        <v>218</v>
      </c>
      <c r="C369" s="23" t="s">
        <v>626</v>
      </c>
      <c r="D369" s="38" t="s">
        <v>402</v>
      </c>
      <c r="E369" s="37" t="s">
        <v>817</v>
      </c>
      <c r="F369" s="8">
        <v>20000</v>
      </c>
      <c r="G369" s="8"/>
      <c r="H369" s="8"/>
      <c r="I369" s="44">
        <f>SUM(F369:H369)</f>
        <v>20000</v>
      </c>
      <c r="J369" s="19" t="s">
        <v>379</v>
      </c>
      <c r="K369" s="58">
        <v>424</v>
      </c>
      <c r="L369" s="59">
        <f>+IF(K369&lt;=$I$7,I369,0)</f>
        <v>0</v>
      </c>
      <c r="M369" s="59">
        <f>+IF(K369&lt;=$I$7,0,IF(K369&lt;=$J$7,I369,0))</f>
        <v>0</v>
      </c>
      <c r="N369" s="59">
        <f>+IF(K369&lt;=$J$7,0,IF(K369&gt;=$L$7,0,IF(K369&gt;=$J$7,H369)))</f>
        <v>0</v>
      </c>
      <c r="O369" s="60">
        <f>+IF(K369&gt;=$L$7,I369,0)</f>
        <v>20000</v>
      </c>
      <c r="P369"/>
      <c r="Q369"/>
      <c r="R369"/>
      <c r="S369"/>
    </row>
    <row r="370" spans="1:19" s="6" customFormat="1" ht="22.5" customHeight="1">
      <c r="A370" s="19">
        <v>39783</v>
      </c>
      <c r="B370" s="23" t="s">
        <v>218</v>
      </c>
      <c r="C370" s="23" t="s">
        <v>626</v>
      </c>
      <c r="D370" s="38" t="s">
        <v>403</v>
      </c>
      <c r="E370" s="37" t="s">
        <v>817</v>
      </c>
      <c r="F370" s="8">
        <v>20000</v>
      </c>
      <c r="G370" s="8"/>
      <c r="H370" s="8"/>
      <c r="I370" s="44">
        <f>SUM(F370:H370)</f>
        <v>20000</v>
      </c>
      <c r="J370" s="19" t="s">
        <v>303</v>
      </c>
      <c r="K370" s="58">
        <v>425</v>
      </c>
      <c r="L370" s="59">
        <f>+IF(K370&lt;=$I$7,I370,0)</f>
        <v>0</v>
      </c>
      <c r="M370" s="59">
        <f>+IF(K370&lt;=$I$7,0,IF(K370&lt;=$J$7,I370,0))</f>
        <v>0</v>
      </c>
      <c r="N370" s="59">
        <f>+IF(K370&lt;=$J$7,0,IF(K370&gt;=$L$7,0,IF(K370&gt;=$J$7,H370)))</f>
        <v>0</v>
      </c>
      <c r="O370" s="60">
        <f>+IF(K370&gt;=$L$7,I370,0)</f>
        <v>20000</v>
      </c>
      <c r="P370"/>
      <c r="Q370"/>
      <c r="R370"/>
      <c r="S370"/>
    </row>
    <row r="371" spans="1:19" s="6" customFormat="1" ht="22.5" customHeight="1">
      <c r="A371" s="19">
        <v>40347</v>
      </c>
      <c r="B371" s="23" t="s">
        <v>217</v>
      </c>
      <c r="C371" s="23" t="s">
        <v>626</v>
      </c>
      <c r="D371" s="38" t="s">
        <v>404</v>
      </c>
      <c r="E371" s="37" t="s">
        <v>817</v>
      </c>
      <c r="F371" s="8">
        <v>115478</v>
      </c>
      <c r="G371" s="8"/>
      <c r="H371" s="8"/>
      <c r="I371" s="44">
        <f>SUM(F371:H371)</f>
        <v>115478</v>
      </c>
      <c r="J371" s="19" t="s">
        <v>362</v>
      </c>
      <c r="K371" s="58">
        <v>426</v>
      </c>
      <c r="L371" s="59">
        <f>+IF(K371&lt;=$I$7,I371,0)</f>
        <v>0</v>
      </c>
      <c r="M371" s="59">
        <f>+IF(K371&lt;=$I$7,0,IF(K371&lt;=$J$7,I371,0))</f>
        <v>0</v>
      </c>
      <c r="N371" s="59">
        <f>+IF(K371&lt;=$J$7,0,IF(K371&gt;=$L$7,0,IF(K371&gt;=$J$7,H371)))</f>
        <v>0</v>
      </c>
      <c r="O371" s="60">
        <f>+IF(K371&gt;=$L$7,I371,0)</f>
        <v>115478</v>
      </c>
      <c r="P371"/>
      <c r="Q371"/>
      <c r="R371"/>
      <c r="S371"/>
    </row>
    <row r="372" spans="1:19" s="7" customFormat="1" ht="22.5" customHeight="1">
      <c r="A372" s="19">
        <v>42062</v>
      </c>
      <c r="B372" s="23" t="s">
        <v>55</v>
      </c>
      <c r="C372" s="23" t="s">
        <v>626</v>
      </c>
      <c r="D372" s="37" t="s">
        <v>75</v>
      </c>
      <c r="E372" s="37" t="s">
        <v>817</v>
      </c>
      <c r="F372" s="8">
        <v>82423</v>
      </c>
      <c r="G372" s="8"/>
      <c r="H372" s="8"/>
      <c r="I372" s="44">
        <f>SUM(F372:H372)</f>
        <v>82423</v>
      </c>
      <c r="J372" s="19" t="s">
        <v>393</v>
      </c>
      <c r="K372" s="58">
        <v>431</v>
      </c>
      <c r="L372" s="59">
        <f>+IF(K372&lt;=$I$7,I372,0)</f>
        <v>0</v>
      </c>
      <c r="M372" s="59">
        <f>+IF(K372&lt;=$I$7,0,IF(K372&lt;=$J$7,I372,0))</f>
        <v>0</v>
      </c>
      <c r="N372" s="59">
        <f>+IF(K372&lt;=$J$7,0,IF(K372&gt;=$L$7,0,IF(K372&gt;=$J$7,H372)))</f>
        <v>0</v>
      </c>
      <c r="O372" s="60">
        <f>+IF(K372&gt;=$L$7,I372,0)</f>
        <v>82423</v>
      </c>
      <c r="P372"/>
      <c r="Q372"/>
      <c r="R372"/>
      <c r="S372"/>
    </row>
    <row r="373" spans="1:19" s="7" customFormat="1" ht="22.5" customHeight="1">
      <c r="A373" s="19" t="s">
        <v>420</v>
      </c>
      <c r="B373" s="23" t="s">
        <v>250</v>
      </c>
      <c r="C373" s="23" t="s">
        <v>626</v>
      </c>
      <c r="D373" s="37" t="s">
        <v>409</v>
      </c>
      <c r="E373" s="37" t="s">
        <v>817</v>
      </c>
      <c r="F373" s="10">
        <v>150000</v>
      </c>
      <c r="G373" s="8" t="s">
        <v>308</v>
      </c>
      <c r="H373" s="8"/>
      <c r="I373" s="44">
        <f>SUM(F373:H373)</f>
        <v>150000</v>
      </c>
      <c r="J373" s="19" t="s">
        <v>393</v>
      </c>
      <c r="K373" s="58">
        <v>436</v>
      </c>
      <c r="L373" s="59">
        <f>+IF(K373&lt;=$I$7,I373,0)</f>
        <v>0</v>
      </c>
      <c r="M373" s="59">
        <f>+IF(K373&lt;=$I$7,0,IF(K373&lt;=$J$7,I373,0))</f>
        <v>0</v>
      </c>
      <c r="N373" s="59">
        <f>+IF(K373&lt;=$J$7,0,IF(K373&gt;=$L$7,0,IF(K373&gt;=$J$7,H373)))</f>
        <v>0</v>
      </c>
      <c r="O373" s="60">
        <f>+IF(K373&gt;=$L$7,I373,0)</f>
        <v>150000</v>
      </c>
      <c r="P373"/>
      <c r="Q373"/>
      <c r="R373"/>
      <c r="S373"/>
    </row>
    <row r="374" spans="1:19" s="6" customFormat="1" ht="22.5" customHeight="1">
      <c r="A374" s="19" t="s">
        <v>421</v>
      </c>
      <c r="B374" s="23" t="s">
        <v>250</v>
      </c>
      <c r="C374" s="23" t="s">
        <v>626</v>
      </c>
      <c r="D374" s="37" t="s">
        <v>410</v>
      </c>
      <c r="E374" s="37" t="s">
        <v>817</v>
      </c>
      <c r="F374" s="8">
        <v>150000</v>
      </c>
      <c r="G374" s="8"/>
      <c r="H374" s="8"/>
      <c r="I374" s="44">
        <f>SUM(F374:H374)</f>
        <v>150000</v>
      </c>
      <c r="J374" s="19">
        <v>41130</v>
      </c>
      <c r="K374" s="58">
        <v>437</v>
      </c>
      <c r="L374" s="59">
        <f>+IF(K374&lt;=$I$7,I374,0)</f>
        <v>0</v>
      </c>
      <c r="M374" s="59">
        <f>+IF(K374&lt;=$I$7,0,IF(K374&lt;=$J$7,I374,0))</f>
        <v>0</v>
      </c>
      <c r="N374" s="59">
        <f>+IF(K374&lt;=$J$7,0,IF(K374&gt;=$L$7,0,IF(K374&gt;=$J$7,H374)))</f>
        <v>0</v>
      </c>
      <c r="O374" s="60">
        <f>+IF(K374&gt;=$L$7,I374,0)</f>
        <v>150000</v>
      </c>
      <c r="P374"/>
      <c r="Q374"/>
      <c r="R374"/>
      <c r="S374"/>
    </row>
    <row r="375" spans="1:19" s="7" customFormat="1" ht="22.5" customHeight="1">
      <c r="A375" s="19" t="s">
        <v>422</v>
      </c>
      <c r="B375" s="23" t="s">
        <v>250</v>
      </c>
      <c r="C375" s="23" t="s">
        <v>626</v>
      </c>
      <c r="D375" s="37" t="s">
        <v>411</v>
      </c>
      <c r="E375" s="37" t="s">
        <v>817</v>
      </c>
      <c r="F375" s="8">
        <v>150000</v>
      </c>
      <c r="G375" s="8"/>
      <c r="H375" s="8"/>
      <c r="I375" s="44">
        <f>SUM(F375:H375)</f>
        <v>150000</v>
      </c>
      <c r="J375" s="19">
        <v>42208</v>
      </c>
      <c r="K375" s="58">
        <v>438</v>
      </c>
      <c r="L375" s="59">
        <f>+IF(K375&lt;=$I$7,I375,0)</f>
        <v>0</v>
      </c>
      <c r="M375" s="59">
        <f>+IF(K375&lt;=$I$7,0,IF(K375&lt;=$J$7,I375,0))</f>
        <v>0</v>
      </c>
      <c r="N375" s="59">
        <f>+IF(K375&lt;=$J$7,0,IF(K375&gt;=$L$7,0,IF(K375&gt;=$J$7,H375)))</f>
        <v>0</v>
      </c>
      <c r="O375" s="60">
        <f>+IF(K375&gt;=$L$7,I375,0)</f>
        <v>150000</v>
      </c>
      <c r="P375"/>
      <c r="Q375"/>
      <c r="R375"/>
      <c r="S375"/>
    </row>
    <row r="376" spans="1:19" s="7" customFormat="1" ht="22.5" customHeight="1">
      <c r="A376" s="19" t="s">
        <v>423</v>
      </c>
      <c r="B376" s="23" t="s">
        <v>250</v>
      </c>
      <c r="C376" s="23" t="s">
        <v>626</v>
      </c>
      <c r="D376" s="37" t="s">
        <v>412</v>
      </c>
      <c r="E376" s="37" t="s">
        <v>817</v>
      </c>
      <c r="F376" s="8">
        <v>150000</v>
      </c>
      <c r="G376" s="8"/>
      <c r="H376" s="8"/>
      <c r="I376" s="44">
        <f>SUM(F376:H376)</f>
        <v>150000</v>
      </c>
      <c r="J376" s="19">
        <v>42111</v>
      </c>
      <c r="K376" s="58">
        <v>439</v>
      </c>
      <c r="L376" s="59">
        <f>+IF(K376&lt;=$I$7,I376,0)</f>
        <v>0</v>
      </c>
      <c r="M376" s="59">
        <f>+IF(K376&lt;=$I$7,0,IF(K376&lt;=$J$7,I376,0))</f>
        <v>0</v>
      </c>
      <c r="N376" s="59">
        <f>+IF(K376&lt;=$J$7,0,IF(K376&gt;=$L$7,0,IF(K376&gt;=$J$7,H376)))</f>
        <v>0</v>
      </c>
      <c r="O376" s="60">
        <f>+IF(K376&gt;=$L$7,I376,0)</f>
        <v>150000</v>
      </c>
      <c r="P376"/>
      <c r="Q376"/>
      <c r="R376"/>
      <c r="S376"/>
    </row>
    <row r="377" spans="1:19" s="7" customFormat="1" ht="22.5" customHeight="1">
      <c r="A377" s="19" t="s">
        <v>424</v>
      </c>
      <c r="B377" s="23" t="s">
        <v>250</v>
      </c>
      <c r="C377" s="23" t="s">
        <v>626</v>
      </c>
      <c r="D377" s="37" t="s">
        <v>413</v>
      </c>
      <c r="E377" s="37" t="s">
        <v>817</v>
      </c>
      <c r="F377" s="8">
        <v>150000</v>
      </c>
      <c r="G377" s="8"/>
      <c r="H377" s="8"/>
      <c r="I377" s="44">
        <f>SUM(F377:H377)</f>
        <v>150000</v>
      </c>
      <c r="J377" s="19">
        <v>39995</v>
      </c>
      <c r="K377" s="58">
        <v>440</v>
      </c>
      <c r="L377" s="59">
        <f>+IF(K377&lt;=$I$7,I377,0)</f>
        <v>0</v>
      </c>
      <c r="M377" s="59">
        <f>+IF(K377&lt;=$I$7,0,IF(K377&lt;=$J$7,I377,0))</f>
        <v>0</v>
      </c>
      <c r="N377" s="59">
        <f>+IF(K377&lt;=$J$7,0,IF(K377&gt;=$L$7,0,IF(K377&gt;=$J$7,H377)))</f>
        <v>0</v>
      </c>
      <c r="O377" s="60">
        <f>+IF(K377&gt;=$L$7,I377,0)</f>
        <v>150000</v>
      </c>
      <c r="P377"/>
      <c r="Q377"/>
      <c r="R377"/>
      <c r="S377"/>
    </row>
    <row r="378" spans="1:19" s="7" customFormat="1" ht="22.5" customHeight="1">
      <c r="A378" s="19" t="s">
        <v>425</v>
      </c>
      <c r="B378" s="23" t="s">
        <v>250</v>
      </c>
      <c r="C378" s="23" t="s">
        <v>626</v>
      </c>
      <c r="D378" s="37" t="s">
        <v>414</v>
      </c>
      <c r="E378" s="37" t="s">
        <v>817</v>
      </c>
      <c r="F378" s="8">
        <v>150000</v>
      </c>
      <c r="G378" s="8"/>
      <c r="H378" s="8"/>
      <c r="I378" s="44">
        <f>SUM(F378:H378)</f>
        <v>150000</v>
      </c>
      <c r="J378" s="19">
        <v>40026</v>
      </c>
      <c r="K378" s="58">
        <v>441</v>
      </c>
      <c r="L378" s="59">
        <f>+IF(K378&lt;=$I$7,I378,0)</f>
        <v>0</v>
      </c>
      <c r="M378" s="59">
        <f>+IF(K378&lt;=$I$7,0,IF(K378&lt;=$J$7,I378,0))</f>
        <v>0</v>
      </c>
      <c r="N378" s="59">
        <f>+IF(K378&lt;=$J$7,0,IF(K378&gt;=$L$7,0,IF(K378&gt;=$J$7,H378)))</f>
        <v>0</v>
      </c>
      <c r="O378" s="60">
        <f>+IF(K378&gt;=$L$7,I378,0)</f>
        <v>150000</v>
      </c>
      <c r="P378"/>
      <c r="Q378"/>
      <c r="R378"/>
      <c r="S378"/>
    </row>
    <row r="379" spans="1:19" s="7" customFormat="1" ht="22.5" customHeight="1">
      <c r="A379" s="19" t="s">
        <v>425</v>
      </c>
      <c r="B379" s="23" t="s">
        <v>250</v>
      </c>
      <c r="C379" s="23" t="s">
        <v>626</v>
      </c>
      <c r="D379" s="37" t="s">
        <v>415</v>
      </c>
      <c r="E379" s="37" t="s">
        <v>817</v>
      </c>
      <c r="F379" s="8">
        <v>150000</v>
      </c>
      <c r="G379" s="8"/>
      <c r="H379" s="8"/>
      <c r="I379" s="44">
        <f>SUM(F379:H379)</f>
        <v>150000</v>
      </c>
      <c r="J379" s="19">
        <v>38961</v>
      </c>
      <c r="K379" s="58">
        <v>442</v>
      </c>
      <c r="L379" s="59">
        <f>+IF(K379&lt;=$I$7,I379,0)</f>
        <v>0</v>
      </c>
      <c r="M379" s="59">
        <f>+IF(K379&lt;=$I$7,0,IF(K379&lt;=$J$7,I379,0))</f>
        <v>0</v>
      </c>
      <c r="N379" s="59">
        <f>+IF(K379&lt;=$J$7,0,IF(K379&gt;=$L$7,0,IF(K379&gt;=$J$7,H379)))</f>
        <v>0</v>
      </c>
      <c r="O379" s="60">
        <f>+IF(K379&gt;=$L$7,I379,0)</f>
        <v>150000</v>
      </c>
      <c r="P379"/>
      <c r="Q379"/>
      <c r="R379"/>
      <c r="S379"/>
    </row>
    <row r="380" spans="1:19" s="7" customFormat="1" ht="22.5" customHeight="1">
      <c r="A380" s="19" t="s">
        <v>426</v>
      </c>
      <c r="B380" s="23" t="s">
        <v>250</v>
      </c>
      <c r="C380" s="23" t="s">
        <v>626</v>
      </c>
      <c r="D380" s="37" t="s">
        <v>416</v>
      </c>
      <c r="E380" s="37" t="s">
        <v>817</v>
      </c>
      <c r="F380" s="8">
        <v>150000</v>
      </c>
      <c r="G380" s="8"/>
      <c r="H380" s="8"/>
      <c r="I380" s="44">
        <f>SUM(F380:H380)</f>
        <v>150000</v>
      </c>
      <c r="J380" s="19">
        <v>40087</v>
      </c>
      <c r="K380" s="58">
        <v>443</v>
      </c>
      <c r="L380" s="59">
        <f>+IF(K380&lt;=$I$7,I380,0)</f>
        <v>0</v>
      </c>
      <c r="M380" s="59">
        <f>+IF(K380&lt;=$I$7,0,IF(K380&lt;=$J$7,I380,0))</f>
        <v>0</v>
      </c>
      <c r="N380" s="59">
        <f>+IF(K380&lt;=$J$7,0,IF(K380&gt;=$L$7,0,IF(K380&gt;=$J$7,H380)))</f>
        <v>0</v>
      </c>
      <c r="O380" s="60">
        <f>+IF(K380&gt;=$L$7,I380,0)</f>
        <v>150000</v>
      </c>
      <c r="P380"/>
      <c r="Q380"/>
      <c r="R380"/>
      <c r="S380"/>
    </row>
    <row r="381" spans="1:19" s="6" customFormat="1" ht="22.5" customHeight="1">
      <c r="A381" s="19" t="s">
        <v>427</v>
      </c>
      <c r="B381" s="23" t="s">
        <v>250</v>
      </c>
      <c r="C381" s="23" t="s">
        <v>626</v>
      </c>
      <c r="D381" s="37" t="s">
        <v>417</v>
      </c>
      <c r="E381" s="37" t="s">
        <v>817</v>
      </c>
      <c r="F381" s="8">
        <v>150000</v>
      </c>
      <c r="G381" s="8"/>
      <c r="H381" s="8"/>
      <c r="I381" s="44">
        <f>SUM(F381:H381)</f>
        <v>150000</v>
      </c>
      <c r="J381" s="19">
        <v>40118</v>
      </c>
      <c r="K381" s="58">
        <v>444</v>
      </c>
      <c r="L381" s="59">
        <f>+IF(K381&lt;=$I$7,I381,0)</f>
        <v>0</v>
      </c>
      <c r="M381" s="59">
        <f>+IF(K381&lt;=$I$7,0,IF(K381&lt;=$J$7,I381,0))</f>
        <v>0</v>
      </c>
      <c r="N381" s="59">
        <f>+IF(K381&lt;=$J$7,0,IF(K381&gt;=$L$7,0,IF(K381&gt;=$J$7,H381)))</f>
        <v>0</v>
      </c>
      <c r="O381" s="60">
        <f>+IF(K381&gt;=$L$7,I381,0)</f>
        <v>150000</v>
      </c>
      <c r="P381"/>
      <c r="Q381"/>
      <c r="R381"/>
      <c r="S381"/>
    </row>
    <row r="382" spans="1:19" s="6" customFormat="1" ht="22.5" customHeight="1">
      <c r="A382" s="19" t="s">
        <v>428</v>
      </c>
      <c r="B382" s="23" t="s">
        <v>250</v>
      </c>
      <c r="C382" s="23" t="s">
        <v>626</v>
      </c>
      <c r="D382" s="37" t="s">
        <v>418</v>
      </c>
      <c r="E382" s="37" t="s">
        <v>817</v>
      </c>
      <c r="F382" s="8">
        <v>150000</v>
      </c>
      <c r="G382" s="8"/>
      <c r="H382" s="8"/>
      <c r="I382" s="44">
        <f>SUM(F382:H382)</f>
        <v>150000</v>
      </c>
      <c r="J382" s="19">
        <v>40148</v>
      </c>
      <c r="K382" s="58">
        <v>445</v>
      </c>
      <c r="L382" s="59">
        <f>+IF(K382&lt;=$I$7,I382,0)</f>
        <v>0</v>
      </c>
      <c r="M382" s="59">
        <f>+IF(K382&lt;=$I$7,0,IF(K382&lt;=$J$7,I382,0))</f>
        <v>0</v>
      </c>
      <c r="N382" s="59">
        <f>+IF(K382&lt;=$J$7,0,IF(K382&gt;=$L$7,0,IF(K382&gt;=$J$7,H382)))</f>
        <v>0</v>
      </c>
      <c r="O382" s="60">
        <f>+IF(K382&gt;=$L$7,I382,0)</f>
        <v>150000</v>
      </c>
      <c r="P382"/>
      <c r="Q382"/>
      <c r="R382"/>
      <c r="S382"/>
    </row>
    <row r="383" spans="1:19" s="6" customFormat="1" ht="22.5" customHeight="1">
      <c r="A383" s="19" t="s">
        <v>429</v>
      </c>
      <c r="B383" s="23" t="s">
        <v>250</v>
      </c>
      <c r="C383" s="23" t="s">
        <v>626</v>
      </c>
      <c r="D383" s="37" t="s">
        <v>419</v>
      </c>
      <c r="E383" s="37" t="s">
        <v>817</v>
      </c>
      <c r="F383" s="8">
        <v>150000</v>
      </c>
      <c r="G383" s="8"/>
      <c r="H383" s="8"/>
      <c r="I383" s="44">
        <f>SUM(F383:H383)</f>
        <v>150000</v>
      </c>
      <c r="J383" s="19">
        <v>42121</v>
      </c>
      <c r="K383" s="58">
        <v>446</v>
      </c>
      <c r="L383" s="59">
        <f>+IF(K383&lt;=$I$7,I383,0)</f>
        <v>0</v>
      </c>
      <c r="M383" s="59">
        <f>+IF(K383&lt;=$I$7,0,IF(K383&lt;=$J$7,I383,0))</f>
        <v>0</v>
      </c>
      <c r="N383" s="59">
        <f>+IF(K383&lt;=$J$7,0,IF(K383&gt;=$L$7,0,IF(K383&gt;=$J$7,H383)))</f>
        <v>0</v>
      </c>
      <c r="O383" s="60">
        <f>+IF(K383&gt;=$L$7,I383,0)</f>
        <v>150000</v>
      </c>
      <c r="P383"/>
      <c r="Q383"/>
      <c r="R383"/>
      <c r="S383"/>
    </row>
    <row r="384" spans="1:19" s="7" customFormat="1" ht="22.5" customHeight="1">
      <c r="A384" s="19">
        <v>40298</v>
      </c>
      <c r="B384" s="23" t="s">
        <v>116</v>
      </c>
      <c r="C384" s="23" t="s">
        <v>626</v>
      </c>
      <c r="D384" s="38" t="s">
        <v>118</v>
      </c>
      <c r="E384" s="37" t="s">
        <v>817</v>
      </c>
      <c r="F384" s="8">
        <v>30000</v>
      </c>
      <c r="G384" s="8"/>
      <c r="H384" s="8"/>
      <c r="I384" s="44">
        <f>SUM(F384:H384)</f>
        <v>30000</v>
      </c>
      <c r="J384" s="19">
        <v>40298</v>
      </c>
      <c r="K384" s="58">
        <v>450</v>
      </c>
      <c r="L384" s="59">
        <f>+IF(K384&lt;=$I$7,I384,0)</f>
        <v>0</v>
      </c>
      <c r="M384" s="59">
        <f>+IF(K384&lt;=$I$7,0,IF(K384&lt;=$J$7,I384,0))</f>
        <v>0</v>
      </c>
      <c r="N384" s="59">
        <f>+IF(K384&lt;=$J$7,0,IF(K384&gt;=$L$7,0,IF(K384&gt;=$J$7,H384)))</f>
        <v>0</v>
      </c>
      <c r="O384" s="60">
        <f>+IF(K384&gt;=$L$7,I384,0)</f>
        <v>30000</v>
      </c>
      <c r="P384"/>
      <c r="Q384"/>
      <c r="R384"/>
      <c r="S384"/>
    </row>
    <row r="385" spans="1:19" s="6" customFormat="1" ht="22.5" customHeight="1">
      <c r="A385" s="19">
        <v>40328</v>
      </c>
      <c r="B385" s="23" t="s">
        <v>116</v>
      </c>
      <c r="C385" s="23" t="s">
        <v>626</v>
      </c>
      <c r="D385" s="38" t="s">
        <v>117</v>
      </c>
      <c r="E385" s="37" t="s">
        <v>817</v>
      </c>
      <c r="F385" s="8">
        <v>30000</v>
      </c>
      <c r="G385" s="8"/>
      <c r="H385" s="8"/>
      <c r="I385" s="44">
        <f>SUM(F385:H385)</f>
        <v>30000</v>
      </c>
      <c r="J385" s="19">
        <v>40328</v>
      </c>
      <c r="K385" s="58">
        <v>451</v>
      </c>
      <c r="L385" s="59">
        <f>+IF(K385&lt;=$I$7,I385,0)</f>
        <v>0</v>
      </c>
      <c r="M385" s="59">
        <f>+IF(K385&lt;=$I$7,0,IF(K385&lt;=$J$7,I385,0))</f>
        <v>0</v>
      </c>
      <c r="N385" s="59">
        <f>+IF(K385&lt;=$J$7,0,IF(K385&gt;=$L$7,0,IF(K385&gt;=$J$7,H385)))</f>
        <v>0</v>
      </c>
      <c r="O385" s="60">
        <f>+IF(K385&gt;=$L$7,I385,0)</f>
        <v>30000</v>
      </c>
      <c r="P385"/>
      <c r="Q385"/>
      <c r="R385"/>
      <c r="S385"/>
    </row>
    <row r="386" spans="1:19" s="9" customFormat="1" ht="22.5" customHeight="1">
      <c r="A386" s="19">
        <v>40359</v>
      </c>
      <c r="B386" s="23" t="s">
        <v>116</v>
      </c>
      <c r="C386" s="23" t="s">
        <v>626</v>
      </c>
      <c r="D386" s="38" t="s">
        <v>228</v>
      </c>
      <c r="E386" s="37" t="s">
        <v>817</v>
      </c>
      <c r="F386" s="8">
        <v>30000</v>
      </c>
      <c r="G386" s="8"/>
      <c r="H386" s="8"/>
      <c r="I386" s="44">
        <f>SUM(F386:H386)</f>
        <v>30000</v>
      </c>
      <c r="J386" s="19">
        <v>40359</v>
      </c>
      <c r="K386" s="58">
        <v>452</v>
      </c>
      <c r="L386" s="59">
        <f>+IF(K386&lt;=$I$7,I386,0)</f>
        <v>0</v>
      </c>
      <c r="M386" s="59">
        <f>+IF(K386&lt;=$I$7,0,IF(K386&lt;=$J$7,I386,0))</f>
        <v>0</v>
      </c>
      <c r="N386" s="59">
        <f>+IF(K386&lt;=$J$7,0,IF(K386&gt;=$L$7,0,IF(K386&gt;=$J$7,H386)))</f>
        <v>0</v>
      </c>
      <c r="O386" s="60">
        <f>+IF(K386&gt;=$L$7,I386,0)</f>
        <v>30000</v>
      </c>
      <c r="P386"/>
      <c r="Q386"/>
      <c r="R386"/>
      <c r="S386"/>
    </row>
    <row r="387" spans="1:19" s="14" customFormat="1" ht="22.5" customHeight="1">
      <c r="A387" s="19">
        <v>40754</v>
      </c>
      <c r="B387" s="23" t="s">
        <v>116</v>
      </c>
      <c r="C387" s="23" t="s">
        <v>626</v>
      </c>
      <c r="D387" s="38" t="s">
        <v>119</v>
      </c>
      <c r="E387" s="37" t="s">
        <v>817</v>
      </c>
      <c r="F387" s="8">
        <v>30000</v>
      </c>
      <c r="G387" s="8"/>
      <c r="H387" s="8"/>
      <c r="I387" s="44">
        <f>SUM(F387:H387)</f>
        <v>30000</v>
      </c>
      <c r="J387" s="19">
        <v>41635</v>
      </c>
      <c r="K387" s="58">
        <v>453</v>
      </c>
      <c r="L387" s="59">
        <f>+IF(K387&lt;=$I$7,I387,0)</f>
        <v>0</v>
      </c>
      <c r="M387" s="59">
        <f>+IF(K387&lt;=$I$7,0,IF(K387&lt;=$J$7,I387,0))</f>
        <v>0</v>
      </c>
      <c r="N387" s="59">
        <f>+IF(K387&lt;=$J$7,0,IF(K387&gt;=$L$7,0,IF(K387&gt;=$J$7,H387)))</f>
        <v>0</v>
      </c>
      <c r="O387" s="60">
        <f>+IF(K387&gt;=$L$7,I387,0)</f>
        <v>30000</v>
      </c>
      <c r="P387"/>
      <c r="Q387"/>
      <c r="R387"/>
      <c r="S387"/>
    </row>
    <row r="388" spans="1:19" s="11" customFormat="1" ht="22.5" customHeight="1">
      <c r="A388" s="19">
        <v>40420</v>
      </c>
      <c r="B388" s="23" t="s">
        <v>116</v>
      </c>
      <c r="C388" s="23" t="s">
        <v>626</v>
      </c>
      <c r="D388" s="38" t="s">
        <v>120</v>
      </c>
      <c r="E388" s="37" t="s">
        <v>817</v>
      </c>
      <c r="F388" s="8">
        <v>30000</v>
      </c>
      <c r="G388" s="8"/>
      <c r="H388" s="8"/>
      <c r="I388" s="40">
        <f>SUM(F388:H388)</f>
        <v>30000</v>
      </c>
      <c r="J388" s="19">
        <v>40359</v>
      </c>
      <c r="K388" s="58">
        <v>454</v>
      </c>
      <c r="L388" s="59">
        <f>+IF(K388&lt;=$I$7,I388,0)</f>
        <v>0</v>
      </c>
      <c r="M388" s="59">
        <f>+IF(K388&lt;=$I$7,0,IF(K388&lt;=$J$7,I388,0))</f>
        <v>0</v>
      </c>
      <c r="N388" s="59">
        <f>+IF(K388&lt;=$J$7,0,IF(K388&gt;=$L$7,0,IF(K388&gt;=$J$7,H388)))</f>
        <v>0</v>
      </c>
      <c r="O388" s="60">
        <f>+IF(K388&gt;=$L$7,I388,0)</f>
        <v>30000</v>
      </c>
      <c r="P388"/>
      <c r="Q388"/>
      <c r="R388"/>
      <c r="S388"/>
    </row>
    <row r="389" spans="1:19" s="11" customFormat="1" ht="22.5" customHeight="1">
      <c r="A389" s="19">
        <v>40451</v>
      </c>
      <c r="B389" s="23" t="s">
        <v>116</v>
      </c>
      <c r="C389" s="23" t="s">
        <v>626</v>
      </c>
      <c r="D389" s="38" t="s">
        <v>127</v>
      </c>
      <c r="E389" s="37" t="s">
        <v>817</v>
      </c>
      <c r="F389" s="8">
        <v>30000</v>
      </c>
      <c r="G389" s="8"/>
      <c r="H389" s="8"/>
      <c r="I389" s="40">
        <f>SUM(F389:H389)</f>
        <v>30000</v>
      </c>
      <c r="J389" s="19">
        <v>40350</v>
      </c>
      <c r="K389" s="58">
        <v>455</v>
      </c>
      <c r="L389" s="59">
        <f>+IF(K389&lt;=$I$7,I389,0)</f>
        <v>0</v>
      </c>
      <c r="M389" s="59">
        <f>+IF(K389&lt;=$I$7,0,IF(K389&lt;=$J$7,I389,0))</f>
        <v>0</v>
      </c>
      <c r="N389" s="59">
        <f>+IF(K389&lt;=$J$7,0,IF(K389&gt;=$L$7,0,IF(K389&gt;=$J$7,H389)))</f>
        <v>0</v>
      </c>
      <c r="O389" s="60">
        <f>+IF(K389&gt;=$L$7,I389,0)</f>
        <v>30000</v>
      </c>
      <c r="P389"/>
      <c r="Q389"/>
      <c r="R389"/>
      <c r="S389"/>
    </row>
    <row r="390" spans="1:19" s="11" customFormat="1" ht="22.5" customHeight="1">
      <c r="A390" s="19">
        <v>40481</v>
      </c>
      <c r="B390" s="23" t="s">
        <v>116</v>
      </c>
      <c r="C390" s="23" t="s">
        <v>626</v>
      </c>
      <c r="D390" s="38" t="s">
        <v>128</v>
      </c>
      <c r="E390" s="37" t="s">
        <v>817</v>
      </c>
      <c r="F390" s="8">
        <v>30000</v>
      </c>
      <c r="G390" s="8"/>
      <c r="H390" s="8"/>
      <c r="I390" s="44">
        <f>SUM(F390:H390)</f>
        <v>30000</v>
      </c>
      <c r="J390" s="19">
        <v>39831</v>
      </c>
      <c r="K390" s="58">
        <v>456</v>
      </c>
      <c r="L390" s="59">
        <f>+IF(K390&lt;=$I$7,I390,0)</f>
        <v>0</v>
      </c>
      <c r="M390" s="59">
        <f>+IF(K390&lt;=$I$7,0,IF(K390&lt;=$J$7,I390,0))</f>
        <v>0</v>
      </c>
      <c r="N390" s="59">
        <f>+IF(K390&lt;=$J$7,0,IF(K390&gt;=$L$7,0,IF(K390&gt;=$J$7,H390)))</f>
        <v>0</v>
      </c>
      <c r="O390" s="60">
        <f>+IF(K390&gt;=$L$7,I390,0)</f>
        <v>30000</v>
      </c>
      <c r="P390"/>
      <c r="Q390"/>
      <c r="R390"/>
      <c r="S390"/>
    </row>
    <row r="391" spans="1:19" s="11" customFormat="1" ht="18.75" customHeight="1">
      <c r="A391" s="19">
        <v>40512</v>
      </c>
      <c r="B391" s="23" t="s">
        <v>116</v>
      </c>
      <c r="C391" s="23" t="s">
        <v>626</v>
      </c>
      <c r="D391" s="38" t="s">
        <v>129</v>
      </c>
      <c r="E391" s="37" t="s">
        <v>817</v>
      </c>
      <c r="F391" s="8">
        <v>30000</v>
      </c>
      <c r="G391" s="8"/>
      <c r="H391" s="8"/>
      <c r="I391" s="40">
        <f>SUM(F391:H391)</f>
        <v>30000</v>
      </c>
      <c r="J391" s="19">
        <v>39862</v>
      </c>
      <c r="K391" s="58">
        <v>457</v>
      </c>
      <c r="L391" s="59">
        <f>+IF(K391&lt;=$I$7,I391,0)</f>
        <v>0</v>
      </c>
      <c r="M391" s="59">
        <f>+IF(K391&lt;=$I$7,0,IF(K391&lt;=$J$7,I391,0))</f>
        <v>0</v>
      </c>
      <c r="N391" s="59">
        <f>+IF(K391&lt;=$J$7,0,IF(K391&gt;=$L$7,0,IF(K391&gt;=$J$7,H391)))</f>
        <v>0</v>
      </c>
      <c r="O391" s="60">
        <f>+IF(K391&gt;=$L$7,I391,0)</f>
        <v>30000</v>
      </c>
      <c r="P391"/>
      <c r="Q391"/>
      <c r="R391"/>
      <c r="S391"/>
    </row>
    <row r="392" spans="1:19" s="7" customFormat="1" ht="22.5" customHeight="1">
      <c r="A392" s="19">
        <v>40542</v>
      </c>
      <c r="B392" s="23" t="s">
        <v>116</v>
      </c>
      <c r="C392" s="23" t="s">
        <v>626</v>
      </c>
      <c r="D392" s="38" t="s">
        <v>430</v>
      </c>
      <c r="E392" s="37" t="s">
        <v>817</v>
      </c>
      <c r="F392" s="8">
        <v>30000</v>
      </c>
      <c r="G392" s="8"/>
      <c r="H392" s="8"/>
      <c r="I392" s="44">
        <f>SUM(F392:H392)</f>
        <v>30000</v>
      </c>
      <c r="J392" s="19">
        <v>42405</v>
      </c>
      <c r="K392" s="58">
        <v>458</v>
      </c>
      <c r="L392" s="59">
        <f>+IF(K392&lt;=$I$7,I392,0)</f>
        <v>0</v>
      </c>
      <c r="M392" s="59">
        <f>+IF(K392&lt;=$I$7,0,IF(K392&lt;=$J$7,I392,0))</f>
        <v>0</v>
      </c>
      <c r="N392" s="59">
        <f>+IF(K392&lt;=$J$7,0,IF(K392&gt;=$L$7,0,IF(K392&gt;=$J$7,H392)))</f>
        <v>0</v>
      </c>
      <c r="O392" s="60">
        <f>+IF(K392&gt;=$L$7,I392,0)</f>
        <v>30000</v>
      </c>
      <c r="P392"/>
      <c r="Q392"/>
      <c r="R392"/>
      <c r="S392"/>
    </row>
    <row r="393" spans="1:19" s="7" customFormat="1" ht="22.5" customHeight="1">
      <c r="A393" s="19">
        <v>40737</v>
      </c>
      <c r="B393" s="23" t="s">
        <v>116</v>
      </c>
      <c r="C393" s="23" t="s">
        <v>626</v>
      </c>
      <c r="D393" s="38" t="s">
        <v>121</v>
      </c>
      <c r="E393" s="37" t="s">
        <v>817</v>
      </c>
      <c r="F393" s="8">
        <v>30000</v>
      </c>
      <c r="G393" s="8"/>
      <c r="H393" s="8"/>
      <c r="I393" s="44">
        <f>SUM(F393:H393)</f>
        <v>30000</v>
      </c>
      <c r="J393" s="19">
        <v>40884</v>
      </c>
      <c r="K393" s="58">
        <v>459</v>
      </c>
      <c r="L393" s="59">
        <f>+IF(K393&lt;=$I$7,I393,0)</f>
        <v>0</v>
      </c>
      <c r="M393" s="59">
        <f>+IF(K393&lt;=$I$7,0,IF(K393&lt;=$J$7,I393,0))</f>
        <v>0</v>
      </c>
      <c r="N393" s="59">
        <f>+IF(K393&lt;=$J$7,0,IF(K393&gt;=$L$7,0,IF(K393&gt;=$J$7,H393)))</f>
        <v>0</v>
      </c>
      <c r="O393" s="60">
        <f>+IF(K393&gt;=$L$7,I393,0)</f>
        <v>30000</v>
      </c>
      <c r="P393"/>
      <c r="Q393"/>
      <c r="R393"/>
      <c r="S393"/>
    </row>
    <row r="394" spans="1:19" s="7" customFormat="1" ht="22.5" customHeight="1">
      <c r="A394" s="19">
        <v>40737</v>
      </c>
      <c r="B394" s="23" t="s">
        <v>116</v>
      </c>
      <c r="C394" s="23" t="s">
        <v>626</v>
      </c>
      <c r="D394" s="38" t="s">
        <v>122</v>
      </c>
      <c r="E394" s="37" t="s">
        <v>817</v>
      </c>
      <c r="F394" s="8">
        <v>30000</v>
      </c>
      <c r="G394" s="8"/>
      <c r="H394" s="8"/>
      <c r="I394" s="44">
        <f>SUM(F394:H394)</f>
        <v>30000</v>
      </c>
      <c r="J394" s="19">
        <v>41841</v>
      </c>
      <c r="K394" s="58">
        <v>460</v>
      </c>
      <c r="L394" s="59">
        <f>+IF(K394&lt;=$I$7,I394,0)</f>
        <v>0</v>
      </c>
      <c r="M394" s="59">
        <f>+IF(K394&lt;=$I$7,0,IF(K394&lt;=$J$7,I394,0))</f>
        <v>0</v>
      </c>
      <c r="N394" s="59">
        <f>+IF(K394&lt;=$J$7,0,IF(K394&gt;=$L$7,0,IF(K394&gt;=$J$7,H394)))</f>
        <v>0</v>
      </c>
      <c r="O394" s="60">
        <f>+IF(K394&gt;=$L$7,I394,0)</f>
        <v>30000</v>
      </c>
      <c r="P394"/>
      <c r="Q394"/>
      <c r="R394"/>
      <c r="S394"/>
    </row>
    <row r="395" spans="1:19" s="7" customFormat="1" ht="22.5" customHeight="1">
      <c r="A395" s="19">
        <v>40737</v>
      </c>
      <c r="B395" s="23" t="s">
        <v>116</v>
      </c>
      <c r="C395" s="23" t="s">
        <v>626</v>
      </c>
      <c r="D395" s="38" t="s">
        <v>123</v>
      </c>
      <c r="E395" s="37" t="s">
        <v>817</v>
      </c>
      <c r="F395" s="8">
        <v>30000</v>
      </c>
      <c r="G395" s="8"/>
      <c r="H395" s="8"/>
      <c r="I395" s="44">
        <f>SUM(F395:H395)</f>
        <v>30000</v>
      </c>
      <c r="J395" s="19">
        <v>41841</v>
      </c>
      <c r="K395" s="58">
        <v>461</v>
      </c>
      <c r="L395" s="59">
        <f>+IF(K395&lt;=$I$7,I395,0)</f>
        <v>0</v>
      </c>
      <c r="M395" s="59">
        <f>+IF(K395&lt;=$I$7,0,IF(K395&lt;=$J$7,I395,0))</f>
        <v>0</v>
      </c>
      <c r="N395" s="59">
        <f>+IF(K395&lt;=$J$7,0,IF(K395&gt;=$L$7,0,IF(K395&gt;=$J$7,H395)))</f>
        <v>0</v>
      </c>
      <c r="O395" s="60">
        <f>+IF(K395&gt;=$L$7,I395,0)</f>
        <v>30000</v>
      </c>
      <c r="P395"/>
      <c r="Q395"/>
      <c r="R395"/>
      <c r="S395"/>
    </row>
    <row r="396" spans="1:19" s="7" customFormat="1" ht="22.5" customHeight="1">
      <c r="A396" s="19">
        <v>40737</v>
      </c>
      <c r="B396" s="23" t="s">
        <v>116</v>
      </c>
      <c r="C396" s="23" t="s">
        <v>626</v>
      </c>
      <c r="D396" s="38" t="s">
        <v>124</v>
      </c>
      <c r="E396" s="37" t="s">
        <v>817</v>
      </c>
      <c r="F396" s="8">
        <v>30000</v>
      </c>
      <c r="G396" s="8"/>
      <c r="H396" s="8"/>
      <c r="I396" s="44">
        <f>SUM(F396:H396)</f>
        <v>30000</v>
      </c>
      <c r="J396" s="19">
        <v>41816</v>
      </c>
      <c r="K396" s="58">
        <v>462</v>
      </c>
      <c r="L396" s="59">
        <f>+IF(K396&lt;=$I$7,I396,0)</f>
        <v>0</v>
      </c>
      <c r="M396" s="59">
        <f>+IF(K396&lt;=$I$7,0,IF(K396&lt;=$J$7,I396,0))</f>
        <v>0</v>
      </c>
      <c r="N396" s="59">
        <f>+IF(K396&lt;=$J$7,0,IF(K396&gt;=$L$7,0,IF(K396&gt;=$J$7,H396)))</f>
        <v>0</v>
      </c>
      <c r="O396" s="60">
        <f>+IF(K396&gt;=$L$7,I396,0)</f>
        <v>30000</v>
      </c>
      <c r="P396"/>
      <c r="Q396"/>
      <c r="R396"/>
      <c r="S396"/>
    </row>
    <row r="397" spans="1:19" s="7" customFormat="1" ht="22.5" customHeight="1">
      <c r="A397" s="19">
        <v>40737</v>
      </c>
      <c r="B397" s="23" t="s">
        <v>116</v>
      </c>
      <c r="C397" s="23" t="s">
        <v>626</v>
      </c>
      <c r="D397" s="38" t="s">
        <v>125</v>
      </c>
      <c r="E397" s="37" t="s">
        <v>817</v>
      </c>
      <c r="F397" s="8">
        <v>30000</v>
      </c>
      <c r="G397" s="8"/>
      <c r="H397" s="8"/>
      <c r="I397" s="44">
        <f>SUM(F397:H397)</f>
        <v>30000</v>
      </c>
      <c r="J397" s="19">
        <v>41820</v>
      </c>
      <c r="K397" s="58">
        <v>463</v>
      </c>
      <c r="L397" s="59">
        <f>+IF(K397&lt;=$I$7,I397,0)</f>
        <v>0</v>
      </c>
      <c r="M397" s="59">
        <f>+IF(K397&lt;=$I$7,0,IF(K397&lt;=$J$7,I397,0))</f>
        <v>0</v>
      </c>
      <c r="N397" s="59">
        <f>+IF(K397&lt;=$J$7,0,IF(K397&gt;=$L$7,0,IF(K397&gt;=$J$7,H397)))</f>
        <v>0</v>
      </c>
      <c r="O397" s="60">
        <f>+IF(K397&gt;=$L$7,I397,0)</f>
        <v>30000</v>
      </c>
      <c r="P397"/>
      <c r="Q397"/>
      <c r="R397"/>
      <c r="S397"/>
    </row>
    <row r="398" spans="1:19" s="7" customFormat="1" ht="22.5" customHeight="1">
      <c r="A398" s="19" t="s">
        <v>431</v>
      </c>
      <c r="B398" s="23" t="s">
        <v>116</v>
      </c>
      <c r="C398" s="23" t="s">
        <v>626</v>
      </c>
      <c r="D398" s="38" t="s">
        <v>126</v>
      </c>
      <c r="E398" s="37" t="s">
        <v>817</v>
      </c>
      <c r="F398" s="8">
        <v>30000</v>
      </c>
      <c r="G398" s="8"/>
      <c r="H398" s="8"/>
      <c r="I398" s="44">
        <f>SUM(F398:H398)</f>
        <v>30000</v>
      </c>
      <c r="J398" s="19">
        <v>42314</v>
      </c>
      <c r="K398" s="58">
        <v>464</v>
      </c>
      <c r="L398" s="59">
        <f>+IF(K398&lt;=$I$7,I398,0)</f>
        <v>0</v>
      </c>
      <c r="M398" s="59">
        <f>+IF(K398&lt;=$I$7,0,IF(K398&lt;=$J$7,I398,0))</f>
        <v>0</v>
      </c>
      <c r="N398" s="59">
        <f>+IF(K398&lt;=$J$7,0,IF(K398&gt;=$L$7,0,IF(K398&gt;=$J$7,H398)))</f>
        <v>0</v>
      </c>
      <c r="O398" s="60">
        <f>+IF(K398&gt;=$L$7,I398,0)</f>
        <v>30000</v>
      </c>
      <c r="P398"/>
      <c r="Q398"/>
      <c r="R398"/>
      <c r="S398"/>
    </row>
    <row r="399" spans="1:19" s="7" customFormat="1" ht="22.5" customHeight="1">
      <c r="A399" s="19">
        <v>40366</v>
      </c>
      <c r="B399" s="23" t="s">
        <v>115</v>
      </c>
      <c r="C399" s="23" t="s">
        <v>626</v>
      </c>
      <c r="D399" s="38" t="s">
        <v>432</v>
      </c>
      <c r="E399" s="37" t="s">
        <v>817</v>
      </c>
      <c r="F399" s="8">
        <v>51968</v>
      </c>
      <c r="G399" s="8"/>
      <c r="H399" s="8"/>
      <c r="I399" s="44">
        <f>SUM(F399:H399)</f>
        <v>51968</v>
      </c>
      <c r="J399" s="19" t="s">
        <v>496</v>
      </c>
      <c r="K399" s="58">
        <v>471</v>
      </c>
      <c r="L399" s="59">
        <f>+IF(K399&lt;=$I$7,I399,0)</f>
        <v>0</v>
      </c>
      <c r="M399" s="59">
        <f>+IF(K399&lt;=$I$7,0,IF(K399&lt;=$J$7,I399,0))</f>
        <v>0</v>
      </c>
      <c r="N399" s="59">
        <f>+IF(K399&lt;=$J$7,0,IF(K399&gt;=$L$7,0,IF(K399&gt;=$J$7,H399)))</f>
        <v>0</v>
      </c>
      <c r="O399" s="60">
        <f>+IF(K399&gt;=$L$7,I399,0)</f>
        <v>51968</v>
      </c>
      <c r="P399"/>
      <c r="Q399"/>
      <c r="R399"/>
      <c r="S399"/>
    </row>
    <row r="400" spans="1:19" s="7" customFormat="1" ht="22.5" customHeight="1">
      <c r="A400" s="19">
        <v>42559</v>
      </c>
      <c r="B400" s="23" t="s">
        <v>115</v>
      </c>
      <c r="C400" s="23" t="s">
        <v>626</v>
      </c>
      <c r="D400" s="38" t="s">
        <v>433</v>
      </c>
      <c r="E400" s="37" t="s">
        <v>817</v>
      </c>
      <c r="F400" s="8">
        <v>104400</v>
      </c>
      <c r="G400" s="8"/>
      <c r="H400" s="8"/>
      <c r="I400" s="44">
        <f>SUM(F400:H400)</f>
        <v>104400</v>
      </c>
      <c r="J400" s="19">
        <v>40390</v>
      </c>
      <c r="K400" s="58">
        <v>472</v>
      </c>
      <c r="L400" s="59">
        <f>+IF(K400&lt;=$I$7,I400,0)</f>
        <v>0</v>
      </c>
      <c r="M400" s="59">
        <f>+IF(K400&lt;=$I$7,0,IF(K400&lt;=$J$7,I400,0))</f>
        <v>0</v>
      </c>
      <c r="N400" s="59">
        <f>+IF(K400&lt;=$J$7,0,IF(K400&gt;=$L$7,0,IF(K400&gt;=$J$7,H400)))</f>
        <v>0</v>
      </c>
      <c r="O400" s="60">
        <f>+IF(K400&gt;=$L$7,I400,0)</f>
        <v>104400</v>
      </c>
      <c r="P400"/>
      <c r="Q400"/>
      <c r="R400"/>
      <c r="S400"/>
    </row>
    <row r="401" spans="1:19" s="7" customFormat="1" ht="22.5" customHeight="1">
      <c r="A401" s="19">
        <v>40268</v>
      </c>
      <c r="B401" s="23" t="s">
        <v>130</v>
      </c>
      <c r="C401" s="23" t="s">
        <v>626</v>
      </c>
      <c r="D401" s="38" t="s">
        <v>131</v>
      </c>
      <c r="E401" s="37" t="s">
        <v>817</v>
      </c>
      <c r="F401" s="8">
        <v>46400</v>
      </c>
      <c r="G401" s="8"/>
      <c r="H401" s="8"/>
      <c r="I401" s="44">
        <f>SUM(F401:H401)</f>
        <v>46400</v>
      </c>
      <c r="J401" s="19">
        <v>40421</v>
      </c>
      <c r="K401" s="58">
        <v>473</v>
      </c>
      <c r="L401" s="59">
        <f>+IF(K401&lt;=$I$7,I401,0)</f>
        <v>0</v>
      </c>
      <c r="M401" s="59">
        <f>+IF(K401&lt;=$I$7,0,IF(K401&lt;=$J$7,I401,0))</f>
        <v>0</v>
      </c>
      <c r="N401" s="59">
        <f>+IF(K401&lt;=$J$7,0,IF(K401&gt;=$L$7,0,IF(K401&gt;=$J$7,H401)))</f>
        <v>0</v>
      </c>
      <c r="O401" s="60">
        <f>+IF(K401&gt;=$L$7,I401,0)</f>
        <v>46400</v>
      </c>
      <c r="P401"/>
      <c r="Q401"/>
      <c r="R401"/>
      <c r="S401"/>
    </row>
    <row r="402" spans="1:19" s="7" customFormat="1" ht="22.5" customHeight="1">
      <c r="A402" s="19">
        <v>40298</v>
      </c>
      <c r="B402" s="23" t="s">
        <v>130</v>
      </c>
      <c r="C402" s="23" t="s">
        <v>626</v>
      </c>
      <c r="D402" s="38" t="s">
        <v>132</v>
      </c>
      <c r="E402" s="37" t="s">
        <v>817</v>
      </c>
      <c r="F402" s="8">
        <v>46400</v>
      </c>
      <c r="G402" s="8"/>
      <c r="H402" s="8"/>
      <c r="I402" s="44">
        <f>SUM(F402:H402)</f>
        <v>46400</v>
      </c>
      <c r="J402" s="19" t="s">
        <v>497</v>
      </c>
      <c r="K402" s="58">
        <v>474</v>
      </c>
      <c r="L402" s="59">
        <f>+IF(K402&lt;=$I$7,I402,0)</f>
        <v>0</v>
      </c>
      <c r="M402" s="59">
        <f>+IF(K402&lt;=$I$7,0,IF(K402&lt;=$J$7,I402,0))</f>
        <v>0</v>
      </c>
      <c r="N402" s="59">
        <f>+IF(K402&lt;=$J$7,0,IF(K402&gt;=$L$7,0,IF(K402&gt;=$J$7,H402)))</f>
        <v>0</v>
      </c>
      <c r="O402" s="60">
        <f>+IF(K402&gt;=$L$7,I402,0)</f>
        <v>46400</v>
      </c>
      <c r="P402"/>
      <c r="Q402"/>
      <c r="R402"/>
      <c r="S402"/>
    </row>
    <row r="403" spans="1:19" s="7" customFormat="1" ht="22.5" customHeight="1">
      <c r="A403" s="19">
        <v>40329</v>
      </c>
      <c r="B403" s="23" t="s">
        <v>130</v>
      </c>
      <c r="C403" s="23" t="s">
        <v>626</v>
      </c>
      <c r="D403" s="38" t="s">
        <v>133</v>
      </c>
      <c r="E403" s="37" t="s">
        <v>817</v>
      </c>
      <c r="F403" s="8">
        <v>46400</v>
      </c>
      <c r="G403" s="8"/>
      <c r="H403" s="8"/>
      <c r="I403" s="44">
        <f>SUM(F403:H403)</f>
        <v>46400</v>
      </c>
      <c r="J403" s="19">
        <v>40482</v>
      </c>
      <c r="K403" s="58">
        <v>475</v>
      </c>
      <c r="L403" s="59">
        <f>+IF(K403&lt;=$I$7,I403,0)</f>
        <v>0</v>
      </c>
      <c r="M403" s="59">
        <f>+IF(K403&lt;=$I$7,0,IF(K403&lt;=$J$7,I403,0))</f>
        <v>0</v>
      </c>
      <c r="N403" s="59">
        <f>+IF(K403&lt;=$J$7,0,IF(K403&gt;=$L$7,0,IF(K403&gt;=$J$7,H403)))</f>
        <v>0</v>
      </c>
      <c r="O403" s="60">
        <f>+IF(K403&gt;=$L$7,I403,0)</f>
        <v>46400</v>
      </c>
      <c r="P403"/>
      <c r="Q403"/>
      <c r="R403"/>
      <c r="S403"/>
    </row>
    <row r="404" spans="1:19" s="7" customFormat="1" ht="22.5" customHeight="1">
      <c r="A404" s="19">
        <v>42314</v>
      </c>
      <c r="B404" s="23" t="s">
        <v>71</v>
      </c>
      <c r="C404" s="23" t="s">
        <v>626</v>
      </c>
      <c r="D404" s="37" t="s">
        <v>552</v>
      </c>
      <c r="E404" s="37" t="s">
        <v>817</v>
      </c>
      <c r="F404" s="8">
        <v>78536.08</v>
      </c>
      <c r="G404" s="8"/>
      <c r="H404" s="8"/>
      <c r="I404" s="44">
        <f>SUM(F404:H404)</f>
        <v>78536.08</v>
      </c>
      <c r="J404" s="19">
        <v>40268</v>
      </c>
      <c r="K404" s="58">
        <v>477</v>
      </c>
      <c r="L404" s="59">
        <f>+IF(K404&lt;=$I$7,I404,0)</f>
        <v>0</v>
      </c>
      <c r="M404" s="59">
        <f>+IF(K404&lt;=$I$7,0,IF(K404&lt;=$J$7,I404,0))</f>
        <v>0</v>
      </c>
      <c r="N404" s="59">
        <f>+IF(K404&lt;=$J$7,0,IF(K404&gt;=$L$7,0,IF(K404&gt;=$J$7,H404)))</f>
        <v>0</v>
      </c>
      <c r="O404" s="60">
        <f>+IF(K404&gt;=$L$7,I404,0)</f>
        <v>78536.08</v>
      </c>
      <c r="P404"/>
      <c r="Q404"/>
      <c r="R404"/>
      <c r="S404"/>
    </row>
    <row r="405" spans="1:19" s="7" customFormat="1" ht="22.5" customHeight="1">
      <c r="A405" s="19" t="s">
        <v>434</v>
      </c>
      <c r="B405" s="23" t="s">
        <v>546</v>
      </c>
      <c r="C405" s="23" t="s">
        <v>626</v>
      </c>
      <c r="D405" s="38" t="s">
        <v>79</v>
      </c>
      <c r="E405" s="37" t="s">
        <v>817</v>
      </c>
      <c r="F405" s="8">
        <v>2739.17</v>
      </c>
      <c r="G405" s="8"/>
      <c r="H405" s="8"/>
      <c r="I405" s="44">
        <f>SUM(F405:H405)</f>
        <v>2739.17</v>
      </c>
      <c r="J405" s="19">
        <v>40820</v>
      </c>
      <c r="K405" s="58">
        <v>478</v>
      </c>
      <c r="L405" s="59">
        <f>+IF(K405&lt;=$I$7,I405,0)</f>
        <v>0</v>
      </c>
      <c r="M405" s="59">
        <f>+IF(K405&lt;=$I$7,0,IF(K405&lt;=$J$7,I405,0))</f>
        <v>0</v>
      </c>
      <c r="N405" s="59">
        <f>+IF(K405&lt;=$J$7,0,IF(K405&gt;=$L$7,0,IF(K405&gt;=$J$7,H405)))</f>
        <v>0</v>
      </c>
      <c r="O405" s="60">
        <f>+IF(K405&gt;=$L$7,I405,0)</f>
        <v>2739.17</v>
      </c>
      <c r="P405"/>
      <c r="Q405"/>
      <c r="R405"/>
      <c r="S405"/>
    </row>
    <row r="406" spans="1:19" s="7" customFormat="1" ht="22.5" customHeight="1">
      <c r="A406" s="19" t="s">
        <v>327</v>
      </c>
      <c r="B406" s="23" t="s">
        <v>251</v>
      </c>
      <c r="C406" s="23" t="s">
        <v>626</v>
      </c>
      <c r="D406" s="38" t="s">
        <v>60</v>
      </c>
      <c r="E406" s="37" t="s">
        <v>817</v>
      </c>
      <c r="F406" s="8">
        <v>2811840</v>
      </c>
      <c r="G406" s="8"/>
      <c r="H406" s="8"/>
      <c r="I406" s="44">
        <f>SUM(F406:H406)</f>
        <v>2811840</v>
      </c>
      <c r="J406" s="19">
        <v>39722</v>
      </c>
      <c r="K406" s="58">
        <v>479</v>
      </c>
      <c r="L406" s="59">
        <f>+IF(K406&lt;=$I$7,I406,0)</f>
        <v>0</v>
      </c>
      <c r="M406" s="59">
        <f>+IF(K406&lt;=$I$7,0,IF(K406&lt;=$J$7,I406,0))</f>
        <v>0</v>
      </c>
      <c r="N406" s="59">
        <f>+IF(K406&lt;=$J$7,0,IF(K406&gt;=$L$7,0,IF(K406&gt;=$J$7,H406)))</f>
        <v>0</v>
      </c>
      <c r="O406" s="60">
        <f>+IF(K406&gt;=$L$7,I406,0)</f>
        <v>2811840</v>
      </c>
      <c r="P406"/>
      <c r="Q406"/>
      <c r="R406"/>
      <c r="S406"/>
    </row>
    <row r="407" spans="1:19" s="7" customFormat="1" ht="22.5" customHeight="1">
      <c r="A407" s="19">
        <v>42121</v>
      </c>
      <c r="B407" s="23" t="s">
        <v>49</v>
      </c>
      <c r="C407" s="23" t="s">
        <v>660</v>
      </c>
      <c r="D407" s="37" t="s">
        <v>50</v>
      </c>
      <c r="E407" s="37" t="s">
        <v>811</v>
      </c>
      <c r="F407" s="8">
        <v>605998.91</v>
      </c>
      <c r="G407" s="27"/>
      <c r="H407" s="8"/>
      <c r="I407" s="44">
        <f>SUM(F407:H407)</f>
        <v>605998.91</v>
      </c>
      <c r="J407" s="19" t="s">
        <v>362</v>
      </c>
      <c r="K407" s="58">
        <v>390</v>
      </c>
      <c r="L407" s="59">
        <f>+IF(K407&lt;=$I$7,I407,0)</f>
        <v>0</v>
      </c>
      <c r="M407" s="59">
        <f>+IF(K407&lt;=$I$7,0,IF(K407&lt;=$J$7,I407,0))</f>
        <v>0</v>
      </c>
      <c r="N407" s="59">
        <f>+IF(K407&lt;=$J$7,0,IF(K407&gt;=$L$7,0,IF(K407&gt;=$J$7,H407)))</f>
        <v>0</v>
      </c>
      <c r="O407" s="60">
        <f>+IF(K407&gt;=$L$7,I407,0)</f>
        <v>605998.91</v>
      </c>
      <c r="P407"/>
      <c r="Q407"/>
      <c r="R407"/>
      <c r="S407"/>
    </row>
    <row r="408" spans="1:19" s="7" customFormat="1" ht="22.5" customHeight="1">
      <c r="A408" s="19">
        <v>43076</v>
      </c>
      <c r="B408" s="23" t="s">
        <v>774</v>
      </c>
      <c r="C408" s="23" t="s">
        <v>752</v>
      </c>
      <c r="D408" s="38" t="s">
        <v>753</v>
      </c>
      <c r="E408" s="10" t="s">
        <v>826</v>
      </c>
      <c r="F408" s="8">
        <v>2546</v>
      </c>
      <c r="G408" s="8"/>
      <c r="H408" s="8"/>
      <c r="I408" s="44">
        <f>SUM(F408:H408)</f>
        <v>2546</v>
      </c>
      <c r="J408" s="19">
        <v>42857</v>
      </c>
      <c r="K408" s="58">
        <v>119</v>
      </c>
      <c r="L408" s="59">
        <f>+IF(K408&lt;=$I$7,I408,0)</f>
        <v>0</v>
      </c>
      <c r="M408" s="59">
        <f>+IF(K408&lt;=$I$7,0,IF(K408&lt;=$J$7,I408,0))</f>
        <v>0</v>
      </c>
      <c r="N408" s="59">
        <f>+IF(K408&lt;=$J$7,0,IF(K408&gt;=$L$7,0,IF(K408&gt;=$J$7,H408)))</f>
        <v>0</v>
      </c>
      <c r="O408" s="60">
        <f>+IF(K408&gt;=$L$7,I408,0)</f>
        <v>2546</v>
      </c>
      <c r="P408"/>
      <c r="Q408"/>
      <c r="R408"/>
      <c r="S408"/>
    </row>
    <row r="409" spans="1:19" s="7" customFormat="1" ht="22.5" customHeight="1">
      <c r="A409" s="19">
        <v>43109</v>
      </c>
      <c r="B409" s="23" t="s">
        <v>774</v>
      </c>
      <c r="C409" s="23" t="s">
        <v>752</v>
      </c>
      <c r="D409" s="38" t="s">
        <v>754</v>
      </c>
      <c r="E409" s="10" t="s">
        <v>826</v>
      </c>
      <c r="F409" s="8">
        <v>2546</v>
      </c>
      <c r="G409" s="8"/>
      <c r="H409" s="8"/>
      <c r="I409" s="44">
        <f>SUM(F409:H409)</f>
        <v>2546</v>
      </c>
      <c r="J409" s="19">
        <v>42857</v>
      </c>
      <c r="K409" s="58">
        <v>120</v>
      </c>
      <c r="L409" s="59">
        <f>+IF(K409&lt;=$I$7,I409,0)</f>
        <v>0</v>
      </c>
      <c r="M409" s="59">
        <f>+IF(K409&lt;=$I$7,0,IF(K409&lt;=$J$7,I409,0))</f>
        <v>0</v>
      </c>
      <c r="N409" s="59">
        <f>+IF(K409&lt;=$J$7,0,IF(K409&gt;=$L$7,0,IF(K409&gt;=$J$7,H409)))</f>
        <v>0</v>
      </c>
      <c r="O409" s="60">
        <f>+IF(K409&gt;=$L$7,I409,0)</f>
        <v>2546</v>
      </c>
      <c r="P409"/>
      <c r="Q409"/>
      <c r="R409"/>
      <c r="S409"/>
    </row>
    <row r="410" spans="1:19" s="7" customFormat="1" ht="22.5" customHeight="1">
      <c r="A410" s="19">
        <v>41769</v>
      </c>
      <c r="B410" s="23" t="s">
        <v>170</v>
      </c>
      <c r="C410" s="23" t="s">
        <v>651</v>
      </c>
      <c r="D410" s="37" t="s">
        <v>253</v>
      </c>
      <c r="E410" s="37" t="s">
        <v>814</v>
      </c>
      <c r="F410" s="8">
        <v>59496.78</v>
      </c>
      <c r="G410" s="8"/>
      <c r="H410" s="8"/>
      <c r="I410" s="44">
        <f>SUM(F410:H410)</f>
        <v>59496.78</v>
      </c>
      <c r="J410" s="19">
        <v>40638</v>
      </c>
      <c r="K410" s="58">
        <v>484</v>
      </c>
      <c r="L410" s="59">
        <f>+IF(K410&lt;=$I$7,I410,0)</f>
        <v>0</v>
      </c>
      <c r="M410" s="59">
        <f>+IF(K410&lt;=$I$7,0,IF(K410&lt;=$J$7,I410,0))</f>
        <v>0</v>
      </c>
      <c r="N410" s="59">
        <f>+IF(K410&lt;=$J$7,0,IF(K410&gt;=$L$7,0,IF(K410&gt;=$J$7,H410)))</f>
        <v>0</v>
      </c>
      <c r="O410" s="60">
        <f>+IF(K410&gt;=$L$7,I410,0)</f>
        <v>59496.78</v>
      </c>
      <c r="P410"/>
      <c r="Q410"/>
      <c r="R410"/>
      <c r="S410"/>
    </row>
    <row r="411" spans="1:19" s="7" customFormat="1" ht="22.5" customHeight="1">
      <c r="A411" s="19" t="s">
        <v>436</v>
      </c>
      <c r="B411" s="23" t="s">
        <v>170</v>
      </c>
      <c r="C411" s="23" t="s">
        <v>651</v>
      </c>
      <c r="D411" s="37" t="s">
        <v>20</v>
      </c>
      <c r="E411" s="37" t="s">
        <v>814</v>
      </c>
      <c r="F411" s="8"/>
      <c r="G411" s="8">
        <v>12779.4</v>
      </c>
      <c r="H411" s="8"/>
      <c r="I411" s="44">
        <f>SUM(F411:H411)</f>
        <v>12779.4</v>
      </c>
      <c r="J411" s="19">
        <v>40990</v>
      </c>
      <c r="K411" s="58">
        <v>485</v>
      </c>
      <c r="L411" s="59">
        <f>+IF(K411&lt;=$I$7,I411,0)</f>
        <v>0</v>
      </c>
      <c r="M411" s="59">
        <f>+IF(K411&lt;=$I$7,0,IF(K411&lt;=$J$7,I411,0))</f>
        <v>0</v>
      </c>
      <c r="N411" s="59">
        <f>+IF(K411&lt;=$J$7,0,IF(K411&gt;=$L$7,0,IF(K411&gt;=$J$7,H411)))</f>
        <v>0</v>
      </c>
      <c r="O411" s="60">
        <f>+IF(K411&gt;=$L$7,I411,0)</f>
        <v>12779.4</v>
      </c>
      <c r="P411"/>
      <c r="Q411"/>
      <c r="R411"/>
      <c r="S411"/>
    </row>
    <row r="412" spans="1:19" s="7" customFormat="1" ht="22.5" customHeight="1">
      <c r="A412" s="19">
        <v>43077</v>
      </c>
      <c r="B412" s="23" t="s">
        <v>588</v>
      </c>
      <c r="C412" s="23" t="s">
        <v>667</v>
      </c>
      <c r="D412" s="37" t="s">
        <v>689</v>
      </c>
      <c r="E412" s="37" t="s">
        <v>818</v>
      </c>
      <c r="F412" s="8">
        <v>19824</v>
      </c>
      <c r="G412" s="8"/>
      <c r="H412" s="8"/>
      <c r="I412" s="44">
        <f>SUM(F412:H412)</f>
        <v>19824</v>
      </c>
      <c r="J412" s="19">
        <v>42438</v>
      </c>
      <c r="K412" s="58">
        <v>155</v>
      </c>
      <c r="L412" s="59">
        <f>+IF(K412&lt;=$I$7,I412,0)</f>
        <v>0</v>
      </c>
      <c r="M412" s="59">
        <f>+IF(K412&lt;=$I$7,0,IF(K412&lt;=$J$7,I412,0))</f>
        <v>0</v>
      </c>
      <c r="N412" s="59">
        <f>+IF(K412&lt;=$J$7,0,IF(K412&gt;=$L$7,0,IF(K412&gt;=$J$7,H412)))</f>
        <v>0</v>
      </c>
      <c r="O412" s="60">
        <f>+IF(K412&gt;=$L$7,I412,0)</f>
        <v>19824</v>
      </c>
      <c r="P412"/>
      <c r="Q412"/>
      <c r="R412"/>
      <c r="S412"/>
    </row>
    <row r="413" spans="1:19" s="7" customFormat="1" ht="22.5" customHeight="1">
      <c r="A413" s="19">
        <v>43082</v>
      </c>
      <c r="B413" s="23" t="s">
        <v>588</v>
      </c>
      <c r="C413" s="23" t="s">
        <v>667</v>
      </c>
      <c r="D413" s="37" t="s">
        <v>741</v>
      </c>
      <c r="E413" s="37" t="s">
        <v>818</v>
      </c>
      <c r="F413" s="8">
        <v>48380</v>
      </c>
      <c r="G413" s="8"/>
      <c r="H413" s="8"/>
      <c r="I413" s="44">
        <f>SUM(F413:H413)</f>
        <v>48380</v>
      </c>
      <c r="J413" s="19">
        <v>42438</v>
      </c>
      <c r="K413" s="58">
        <v>156</v>
      </c>
      <c r="L413" s="59">
        <f>+IF(K413&lt;=$I$7,I413,0)</f>
        <v>0</v>
      </c>
      <c r="M413" s="59">
        <f>+IF(K413&lt;=$I$7,0,IF(K413&lt;=$J$7,I413,0))</f>
        <v>0</v>
      </c>
      <c r="N413" s="59">
        <f>+IF(K413&lt;=$J$7,0,IF(K413&gt;=$L$7,0,IF(K413&gt;=$J$7,H413)))</f>
        <v>0</v>
      </c>
      <c r="O413" s="60">
        <f>+IF(K413&gt;=$L$7,I413,0)</f>
        <v>48380</v>
      </c>
      <c r="P413"/>
      <c r="Q413"/>
      <c r="R413"/>
      <c r="S413"/>
    </row>
    <row r="414" spans="1:19" s="7" customFormat="1" ht="22.5" customHeight="1">
      <c r="A414" s="19" t="s">
        <v>675</v>
      </c>
      <c r="B414" s="23" t="s">
        <v>676</v>
      </c>
      <c r="C414" s="23" t="s">
        <v>667</v>
      </c>
      <c r="D414" s="37" t="s">
        <v>677</v>
      </c>
      <c r="E414" s="37" t="s">
        <v>818</v>
      </c>
      <c r="F414" s="8">
        <v>11179.38</v>
      </c>
      <c r="G414" s="8"/>
      <c r="H414" s="8"/>
      <c r="I414" s="44">
        <f>SUM(F414:H414)</f>
        <v>11179.38</v>
      </c>
      <c r="J414" s="19">
        <v>42438</v>
      </c>
      <c r="K414" s="58">
        <v>157</v>
      </c>
      <c r="L414" s="59">
        <f>+IF(K414&lt;=$I$7,I414,0)</f>
        <v>0</v>
      </c>
      <c r="M414" s="59">
        <f>+IF(K414&lt;=$I$7,0,IF(K414&lt;=$J$7,I414,0))</f>
        <v>0</v>
      </c>
      <c r="N414" s="59">
        <f>+IF(K414&lt;=$J$7,0,IF(K414&gt;=$L$7,0,IF(K414&gt;=$J$7,H414)))</f>
        <v>0</v>
      </c>
      <c r="O414" s="60">
        <f>+IF(K414&gt;=$L$7,I414,0)</f>
        <v>11179.38</v>
      </c>
      <c r="P414"/>
      <c r="Q414"/>
      <c r="R414"/>
      <c r="S414"/>
    </row>
    <row r="415" spans="1:19" s="7" customFormat="1" ht="22.5" customHeight="1">
      <c r="A415" s="19">
        <v>43083</v>
      </c>
      <c r="B415" s="23" t="s">
        <v>676</v>
      </c>
      <c r="C415" s="23" t="s">
        <v>667</v>
      </c>
      <c r="D415" s="37" t="s">
        <v>768</v>
      </c>
      <c r="E415" s="37" t="s">
        <v>818</v>
      </c>
      <c r="F415" s="8">
        <v>5007.83</v>
      </c>
      <c r="G415" s="8"/>
      <c r="H415" s="8"/>
      <c r="I415" s="44">
        <f>SUM(F415:H415)</f>
        <v>5007.83</v>
      </c>
      <c r="J415" s="19">
        <v>42438</v>
      </c>
      <c r="K415" s="58">
        <v>158</v>
      </c>
      <c r="L415" s="59">
        <f>+IF(K415&lt;=$I$7,I415,0)</f>
        <v>0</v>
      </c>
      <c r="M415" s="59">
        <f>+IF(K415&lt;=$I$7,0,IF(K415&lt;=$J$7,I415,0))</f>
        <v>0</v>
      </c>
      <c r="N415" s="59">
        <f>+IF(K415&lt;=$J$7,0,IF(K415&gt;=$L$7,0,IF(K415&gt;=$J$7,H415)))</f>
        <v>0</v>
      </c>
      <c r="O415" s="60">
        <f>+IF(K415&gt;=$L$7,I415,0)</f>
        <v>5007.83</v>
      </c>
      <c r="P415"/>
      <c r="Q415"/>
      <c r="R415"/>
      <c r="S415"/>
    </row>
    <row r="416" spans="1:19" s="7" customFormat="1" ht="22.5" customHeight="1">
      <c r="A416" s="19">
        <v>43070</v>
      </c>
      <c r="B416" s="23" t="s">
        <v>585</v>
      </c>
      <c r="C416" s="23" t="s">
        <v>621</v>
      </c>
      <c r="D416" s="38" t="s">
        <v>703</v>
      </c>
      <c r="E416" s="37" t="s">
        <v>792</v>
      </c>
      <c r="F416" s="8">
        <v>308815.63</v>
      </c>
      <c r="G416" s="8"/>
      <c r="H416" s="8"/>
      <c r="I416" s="44">
        <f>SUM(F416:H416)</f>
        <v>308815.63</v>
      </c>
      <c r="J416" s="19">
        <v>43040</v>
      </c>
      <c r="K416" s="58">
        <v>103</v>
      </c>
      <c r="L416" s="59">
        <f>+IF(K416&lt;=$I$7,I416,0)</f>
        <v>0</v>
      </c>
      <c r="M416" s="59">
        <f>+IF(K416&lt;=$I$7,0,IF(K416&lt;=$J$7,I416,0))</f>
        <v>0</v>
      </c>
      <c r="N416" s="59">
        <f>+IF(K416&lt;=$J$7,0,IF(K416&gt;=$L$7,0,IF(K416&gt;=$J$7,H416)))</f>
        <v>0</v>
      </c>
      <c r="O416" s="60">
        <f>+IF(K416&gt;=$L$7,I416,0)</f>
        <v>308815.63</v>
      </c>
      <c r="P416"/>
      <c r="Q416"/>
      <c r="R416"/>
      <c r="S416"/>
    </row>
    <row r="417" spans="1:19" s="7" customFormat="1" ht="22.5" customHeight="1">
      <c r="A417" s="19">
        <v>43132</v>
      </c>
      <c r="B417" s="23" t="s">
        <v>585</v>
      </c>
      <c r="C417" s="23" t="s">
        <v>621</v>
      </c>
      <c r="D417" s="38" t="s">
        <v>762</v>
      </c>
      <c r="E417" s="37" t="s">
        <v>792</v>
      </c>
      <c r="F417" s="8">
        <v>318521.66</v>
      </c>
      <c r="G417" s="8"/>
      <c r="H417" s="8"/>
      <c r="I417" s="44">
        <f>SUM(F417:H417)</f>
        <v>318521.66</v>
      </c>
      <c r="J417" s="19">
        <v>43047</v>
      </c>
      <c r="K417" s="58">
        <v>104</v>
      </c>
      <c r="L417" s="59">
        <f>+IF(K417&lt;=$I$7,I417,0)</f>
        <v>0</v>
      </c>
      <c r="M417" s="59">
        <f>+IF(K417&lt;=$I$7,0,IF(K417&lt;=$J$7,I417,0))</f>
        <v>0</v>
      </c>
      <c r="N417" s="59">
        <f>+IF(K417&lt;=$J$7,0,IF(K417&gt;=$L$7,0,IF(K417&gt;=$J$7,H417)))</f>
        <v>0</v>
      </c>
      <c r="O417" s="60">
        <f>+IF(K417&gt;=$L$7,I417,0)</f>
        <v>318521.66</v>
      </c>
      <c r="P417"/>
      <c r="Q417"/>
      <c r="R417"/>
      <c r="S417"/>
    </row>
    <row r="418" spans="1:19" s="7" customFormat="1" ht="22.5" customHeight="1">
      <c r="A418" s="19">
        <v>43132</v>
      </c>
      <c r="B418" s="23" t="s">
        <v>585</v>
      </c>
      <c r="C418" s="23" t="s">
        <v>621</v>
      </c>
      <c r="D418" s="38" t="s">
        <v>763</v>
      </c>
      <c r="E418" s="37" t="s">
        <v>792</v>
      </c>
      <c r="F418" s="8">
        <v>275802.58</v>
      </c>
      <c r="G418" s="8"/>
      <c r="H418" s="8"/>
      <c r="I418" s="44">
        <f>SUM(F418:H418)</f>
        <v>275802.58</v>
      </c>
      <c r="J418" s="19">
        <v>42913</v>
      </c>
      <c r="K418" s="58">
        <v>105</v>
      </c>
      <c r="L418" s="59">
        <f>+IF(K418&lt;=$I$7,I418,0)</f>
        <v>0</v>
      </c>
      <c r="M418" s="59">
        <f>+IF(K418&lt;=$I$7,0,IF(K418&lt;=$J$7,I418,0))</f>
        <v>0</v>
      </c>
      <c r="N418" s="59">
        <f>+IF(K418&lt;=$J$7,0,IF(K418&gt;=$L$7,0,IF(K418&gt;=$J$7,H418)))</f>
        <v>0</v>
      </c>
      <c r="O418" s="60">
        <f>+IF(K418&gt;=$L$7,I418,0)</f>
        <v>275802.58</v>
      </c>
      <c r="P418"/>
      <c r="Q418"/>
      <c r="R418"/>
      <c r="S418"/>
    </row>
    <row r="419" spans="1:19" s="7" customFormat="1" ht="22.5" customHeight="1">
      <c r="A419" s="19">
        <v>43084</v>
      </c>
      <c r="B419" s="23" t="s">
        <v>530</v>
      </c>
      <c r="C419" s="23" t="s">
        <v>621</v>
      </c>
      <c r="D419" s="38" t="s">
        <v>698</v>
      </c>
      <c r="E419" s="37" t="s">
        <v>792</v>
      </c>
      <c r="F419" s="8">
        <v>161431.98</v>
      </c>
      <c r="G419" s="8"/>
      <c r="H419" s="8"/>
      <c r="I419" s="44">
        <f>SUM(F419:H419)</f>
        <v>161431.98</v>
      </c>
      <c r="J419" s="19">
        <v>42913</v>
      </c>
      <c r="K419" s="58">
        <v>106</v>
      </c>
      <c r="L419" s="59">
        <f>+IF(K419&lt;=$I$7,I419,0)</f>
        <v>0</v>
      </c>
      <c r="M419" s="59">
        <f>+IF(K419&lt;=$I$7,0,IF(K419&lt;=$J$7,I419,0))</f>
        <v>0</v>
      </c>
      <c r="N419" s="59">
        <f>+IF(K419&lt;=$J$7,0,IF(K419&gt;=$L$7,0,IF(K419&gt;=$J$7,H419)))</f>
        <v>0</v>
      </c>
      <c r="O419" s="60">
        <f>+IF(K419&gt;=$L$7,I419,0)</f>
        <v>161431.98</v>
      </c>
      <c r="P419"/>
      <c r="Q419"/>
      <c r="R419"/>
      <c r="S419"/>
    </row>
    <row r="420" spans="1:19" s="7" customFormat="1" ht="22.5" customHeight="1">
      <c r="A420" s="19" t="s">
        <v>722</v>
      </c>
      <c r="B420" s="23" t="s">
        <v>530</v>
      </c>
      <c r="C420" s="23" t="s">
        <v>621</v>
      </c>
      <c r="D420" s="38" t="s">
        <v>723</v>
      </c>
      <c r="E420" s="37" t="s">
        <v>792</v>
      </c>
      <c r="F420" s="8">
        <v>4780.78</v>
      </c>
      <c r="G420" s="8"/>
      <c r="H420" s="8"/>
      <c r="I420" s="44">
        <f>SUM(F420:H420)</f>
        <v>4780.78</v>
      </c>
      <c r="J420" s="19">
        <v>42913</v>
      </c>
      <c r="K420" s="58">
        <v>107</v>
      </c>
      <c r="L420" s="59">
        <f>+IF(K420&lt;=$I$7,I420,0)</f>
        <v>0</v>
      </c>
      <c r="M420" s="59">
        <f>+IF(K420&lt;=$I$7,0,IF(K420&lt;=$J$7,I420,0))</f>
        <v>0</v>
      </c>
      <c r="N420" s="59">
        <f>+IF(K420&lt;=$J$7,0,IF(K420&gt;=$L$7,0,IF(K420&gt;=$J$7,H420)))</f>
        <v>0</v>
      </c>
      <c r="O420" s="60">
        <f>+IF(K420&gt;=$L$7,I420,0)</f>
        <v>4780.78</v>
      </c>
      <c r="P420"/>
      <c r="Q420"/>
      <c r="R420"/>
      <c r="S420"/>
    </row>
    <row r="421" spans="1:19" s="7" customFormat="1" ht="22.5" customHeight="1">
      <c r="A421" s="19">
        <v>43108</v>
      </c>
      <c r="B421" s="23" t="s">
        <v>530</v>
      </c>
      <c r="C421" s="23" t="s">
        <v>621</v>
      </c>
      <c r="D421" s="38" t="s">
        <v>729</v>
      </c>
      <c r="E421" s="37" t="s">
        <v>792</v>
      </c>
      <c r="F421" s="8">
        <v>160454.78</v>
      </c>
      <c r="G421" s="8"/>
      <c r="H421" s="8"/>
      <c r="I421" s="44">
        <f>SUM(F421:H421)</f>
        <v>160454.78</v>
      </c>
      <c r="J421" s="19">
        <v>42913</v>
      </c>
      <c r="K421" s="58">
        <v>108</v>
      </c>
      <c r="L421" s="59">
        <f>+IF(K421&lt;=$I$7,I421,0)</f>
        <v>0</v>
      </c>
      <c r="M421" s="59">
        <f>+IF(K421&lt;=$I$7,0,IF(K421&lt;=$J$7,I421,0))</f>
        <v>0</v>
      </c>
      <c r="N421" s="59">
        <f>+IF(K421&lt;=$J$7,0,IF(K421&gt;=$L$7,0,IF(K421&gt;=$J$7,H421)))</f>
        <v>0</v>
      </c>
      <c r="O421" s="60">
        <f>+IF(K421&gt;=$L$7,I421,0)</f>
        <v>160454.78</v>
      </c>
      <c r="P421"/>
      <c r="Q421"/>
      <c r="R421"/>
      <c r="S421"/>
    </row>
    <row r="422" spans="1:19" s="7" customFormat="1" ht="22.5" customHeight="1">
      <c r="A422" s="19">
        <v>42309</v>
      </c>
      <c r="B422" s="23" t="s">
        <v>585</v>
      </c>
      <c r="C422" s="23" t="s">
        <v>621</v>
      </c>
      <c r="D422" s="38" t="s">
        <v>569</v>
      </c>
      <c r="E422" s="37" t="s">
        <v>792</v>
      </c>
      <c r="F422" s="8">
        <v>10478.36</v>
      </c>
      <c r="G422" s="8"/>
      <c r="H422" s="8"/>
      <c r="I422" s="44">
        <f>SUM(F422:H422)</f>
        <v>10478.36</v>
      </c>
      <c r="J422" s="19">
        <v>42941</v>
      </c>
      <c r="K422" s="58">
        <v>269</v>
      </c>
      <c r="L422" s="59">
        <f>+IF(K422&lt;=$I$7,I422,0)</f>
        <v>0</v>
      </c>
      <c r="M422" s="59">
        <f>+IF(K422&lt;=$I$7,0,IF(K422&lt;=$J$7,I422,0))</f>
        <v>0</v>
      </c>
      <c r="N422" s="59">
        <f>+IF(K422&lt;=$J$7,0,IF(K422&gt;=$L$7,0,IF(K422&gt;=$J$7,H422)))</f>
        <v>0</v>
      </c>
      <c r="O422" s="60">
        <f>+IF(K422&gt;=$L$7,I422,0)</f>
        <v>10478.36</v>
      </c>
      <c r="P422"/>
      <c r="Q422"/>
      <c r="R422"/>
      <c r="S422"/>
    </row>
    <row r="423" spans="1:19" s="7" customFormat="1" ht="22.5" customHeight="1">
      <c r="A423" s="19">
        <v>42811</v>
      </c>
      <c r="B423" s="23" t="s">
        <v>547</v>
      </c>
      <c r="C423" s="23" t="s">
        <v>642</v>
      </c>
      <c r="D423" s="38" t="s">
        <v>598</v>
      </c>
      <c r="E423" s="37" t="s">
        <v>819</v>
      </c>
      <c r="F423" s="8">
        <v>1389.33</v>
      </c>
      <c r="G423" s="8"/>
      <c r="H423" s="8"/>
      <c r="I423" s="44">
        <f>SUM(F423:H423)</f>
        <v>1389.33</v>
      </c>
      <c r="J423" s="19" t="s">
        <v>317</v>
      </c>
      <c r="K423" s="58">
        <v>259</v>
      </c>
      <c r="L423" s="59">
        <f>+IF(K423&lt;=$I$7,I423,0)</f>
        <v>0</v>
      </c>
      <c r="M423" s="59">
        <f>+IF(K423&lt;=$I$7,0,IF(K423&lt;=$J$7,I423,0))</f>
        <v>0</v>
      </c>
      <c r="N423" s="59">
        <f>+IF(K423&lt;=$J$7,0,IF(K423&gt;=$L$7,0,IF(K423&gt;=$J$7,H423)))</f>
        <v>0</v>
      </c>
      <c r="O423" s="60">
        <f>+IF(K423&gt;=$L$7,I423,0)</f>
        <v>1389.33</v>
      </c>
      <c r="P423"/>
      <c r="Q423"/>
      <c r="R423"/>
      <c r="S423"/>
    </row>
    <row r="424" spans="1:19" s="7" customFormat="1" ht="22.5" customHeight="1">
      <c r="A424" s="19">
        <v>42867</v>
      </c>
      <c r="B424" s="23" t="s">
        <v>547</v>
      </c>
      <c r="C424" s="23" t="s">
        <v>642</v>
      </c>
      <c r="D424" s="38" t="s">
        <v>599</v>
      </c>
      <c r="E424" s="37" t="s">
        <v>819</v>
      </c>
      <c r="F424" s="8">
        <v>150993.62</v>
      </c>
      <c r="G424" s="8"/>
      <c r="H424" s="8"/>
      <c r="I424" s="44">
        <f>SUM(F424:H424)</f>
        <v>150993.62</v>
      </c>
      <c r="J424" s="19">
        <v>43009</v>
      </c>
      <c r="K424" s="58">
        <v>260</v>
      </c>
      <c r="L424" s="59">
        <f>+IF(K424&lt;=$I$7,I424,0)</f>
        <v>0</v>
      </c>
      <c r="M424" s="59">
        <f>+IF(K424&lt;=$I$7,0,IF(K424&lt;=$J$7,I424,0))</f>
        <v>0</v>
      </c>
      <c r="N424" s="59">
        <f>+IF(K424&lt;=$J$7,0,IF(K424&gt;=$L$7,0,IF(K424&gt;=$J$7,H424)))</f>
        <v>0</v>
      </c>
      <c r="O424" s="60">
        <f>+IF(K424&gt;=$L$7,I424,0)</f>
        <v>150993.62</v>
      </c>
      <c r="P424"/>
      <c r="Q424"/>
      <c r="R424"/>
      <c r="S424"/>
    </row>
    <row r="425" spans="1:19" s="7" customFormat="1" ht="22.5" customHeight="1">
      <c r="A425" s="19">
        <v>42867</v>
      </c>
      <c r="B425" s="23" t="s">
        <v>547</v>
      </c>
      <c r="C425" s="23" t="s">
        <v>642</v>
      </c>
      <c r="D425" s="38" t="s">
        <v>773</v>
      </c>
      <c r="E425" s="37" t="s">
        <v>819</v>
      </c>
      <c r="F425" s="8">
        <v>25398.91</v>
      </c>
      <c r="G425" s="8"/>
      <c r="H425" s="8"/>
      <c r="I425" s="44">
        <f>SUM(F425:H425)</f>
        <v>25398.91</v>
      </c>
      <c r="J425" s="19">
        <v>43020</v>
      </c>
      <c r="K425" s="58">
        <v>261</v>
      </c>
      <c r="L425" s="59">
        <f>+IF(K425&lt;=$I$7,I425,0)</f>
        <v>0</v>
      </c>
      <c r="M425" s="59">
        <f>+IF(K425&lt;=$I$7,0,IF(K425&lt;=$J$7,I425,0))</f>
        <v>0</v>
      </c>
      <c r="N425" s="59">
        <f>+IF(K425&lt;=$J$7,0,IF(K425&gt;=$L$7,0,IF(K425&gt;=$J$7,H425)))</f>
        <v>0</v>
      </c>
      <c r="O425" s="60">
        <f>+IF(K425&gt;=$L$7,I425,0)</f>
        <v>25398.91</v>
      </c>
      <c r="P425"/>
      <c r="Q425"/>
      <c r="R425"/>
      <c r="S425"/>
    </row>
    <row r="426" spans="1:19" s="7" customFormat="1" ht="22.5" customHeight="1">
      <c r="A426" s="19">
        <v>42405</v>
      </c>
      <c r="B426" s="23" t="s">
        <v>291</v>
      </c>
      <c r="C426" s="23" t="s">
        <v>661</v>
      </c>
      <c r="D426" s="37" t="s">
        <v>510</v>
      </c>
      <c r="E426" s="37" t="s">
        <v>815</v>
      </c>
      <c r="F426" s="8">
        <v>49206</v>
      </c>
      <c r="G426" s="52"/>
      <c r="H426" s="8"/>
      <c r="I426" s="44">
        <f>SUM(F426:H426)</f>
        <v>49206</v>
      </c>
      <c r="J426" s="19" t="s">
        <v>373</v>
      </c>
      <c r="K426" s="58">
        <v>402</v>
      </c>
      <c r="L426" s="59">
        <f>+IF(K426&lt;=$I$7,I426,0)</f>
        <v>0</v>
      </c>
      <c r="M426" s="59">
        <f>+IF(K426&lt;=$I$7,0,IF(K426&lt;=$J$7,I426,0))</f>
        <v>0</v>
      </c>
      <c r="N426" s="59">
        <f>+IF(K426&lt;=$J$7,0,IF(K426&gt;=$L$7,0,IF(K426&gt;=$J$7,H426)))</f>
        <v>0</v>
      </c>
      <c r="O426" s="60">
        <f>+IF(K426&gt;=$L$7,I426,0)</f>
        <v>49206</v>
      </c>
      <c r="P426"/>
      <c r="Q426"/>
      <c r="R426"/>
      <c r="S426"/>
    </row>
    <row r="427" spans="1:19" s="7" customFormat="1" ht="22.5" customHeight="1">
      <c r="A427" s="19">
        <v>42041</v>
      </c>
      <c r="B427" s="23" t="s">
        <v>215</v>
      </c>
      <c r="C427" s="23" t="s">
        <v>666</v>
      </c>
      <c r="D427" s="38" t="s">
        <v>216</v>
      </c>
      <c r="E427" s="37" t="s">
        <v>812</v>
      </c>
      <c r="F427" s="8">
        <v>237160.5</v>
      </c>
      <c r="G427" s="8"/>
      <c r="H427" s="8"/>
      <c r="I427" s="44">
        <f>SUM(F427:H427)</f>
        <v>237160.5</v>
      </c>
      <c r="J427" s="19">
        <v>42083</v>
      </c>
      <c r="K427" s="58">
        <v>589</v>
      </c>
      <c r="L427" s="59">
        <f>+IF(K427&lt;=$I$7,I427,0)</f>
        <v>0</v>
      </c>
      <c r="M427" s="59">
        <f>+IF(K427&lt;=$I$7,0,IF(K427&lt;=$J$7,I427,0))</f>
        <v>0</v>
      </c>
      <c r="N427" s="59">
        <f>+IF(K427&lt;=$J$7,0,IF(K427&gt;=$L$7,0,IF(K427&gt;=$J$7,H427)))</f>
        <v>0</v>
      </c>
      <c r="O427" s="60">
        <f>+IF(K427&gt;=$L$7,I427,0)</f>
        <v>237160.5</v>
      </c>
      <c r="P427"/>
      <c r="Q427"/>
      <c r="R427"/>
      <c r="S427"/>
    </row>
    <row r="428" spans="1:19" s="7" customFormat="1" ht="22.5" customHeight="1">
      <c r="A428" s="19">
        <v>42654</v>
      </c>
      <c r="B428" s="23" t="s">
        <v>290</v>
      </c>
      <c r="C428" s="23" t="s">
        <v>665</v>
      </c>
      <c r="D428" s="38" t="s">
        <v>549</v>
      </c>
      <c r="E428" s="37" t="s">
        <v>820</v>
      </c>
      <c r="F428" s="8">
        <v>171100</v>
      </c>
      <c r="G428" s="8"/>
      <c r="H428" s="8"/>
      <c r="I428" s="44">
        <f>SUM(F428:H428)</f>
        <v>171100</v>
      </c>
      <c r="J428" s="19">
        <v>42121</v>
      </c>
      <c r="K428" s="58">
        <v>177</v>
      </c>
      <c r="L428" s="59">
        <f>+IF(K428&lt;=$I$7,I428,0)</f>
        <v>0</v>
      </c>
      <c r="M428" s="59">
        <f>+IF(K428&lt;=$I$7,0,IF(K428&lt;=$J$7,I428,0))</f>
        <v>0</v>
      </c>
      <c r="N428" s="59">
        <f>+IF(K428&lt;=$J$7,0,IF(K428&gt;=$L$7,0,IF(K428&gt;=$J$7,H428)))</f>
        <v>0</v>
      </c>
      <c r="O428" s="60">
        <f>+IF(K428&gt;=$L$7,I428,0)</f>
        <v>171100</v>
      </c>
      <c r="P428"/>
      <c r="Q428"/>
      <c r="R428"/>
      <c r="S428"/>
    </row>
    <row r="429" spans="1:19" s="7" customFormat="1" ht="22.5" customHeight="1">
      <c r="A429" s="19">
        <v>42035</v>
      </c>
      <c r="B429" s="23" t="s">
        <v>201</v>
      </c>
      <c r="C429" s="23" t="s">
        <v>627</v>
      </c>
      <c r="D429" s="38" t="s">
        <v>210</v>
      </c>
      <c r="E429" s="37" t="s">
        <v>816</v>
      </c>
      <c r="F429" s="8">
        <v>15104</v>
      </c>
      <c r="G429" s="8"/>
      <c r="H429" s="8"/>
      <c r="I429" s="44">
        <f>SUM(F429:H429)</f>
        <v>15104</v>
      </c>
      <c r="J429" s="19">
        <v>40470</v>
      </c>
      <c r="K429" s="58">
        <v>572</v>
      </c>
      <c r="L429" s="59">
        <f>+IF(K429&lt;=$I$7,I429,0)</f>
        <v>0</v>
      </c>
      <c r="M429" s="59">
        <f>+IF(K429&lt;=$I$7,0,IF(K429&lt;=$J$7,I429,0))</f>
        <v>0</v>
      </c>
      <c r="N429" s="59">
        <f>+IF(K429&lt;=$J$7,0,IF(K429&gt;=$L$7,0,IF(K429&gt;=$J$7,H429)))</f>
        <v>0</v>
      </c>
      <c r="O429" s="60">
        <f>+IF(K429&gt;=$L$7,I429,0)</f>
        <v>15104</v>
      </c>
      <c r="P429"/>
      <c r="Q429"/>
      <c r="R429"/>
      <c r="S429"/>
    </row>
    <row r="430" spans="1:19" s="7" customFormat="1" ht="22.5" customHeight="1">
      <c r="A430" s="19">
        <v>42035</v>
      </c>
      <c r="B430" s="23" t="s">
        <v>201</v>
      </c>
      <c r="C430" s="23" t="s">
        <v>627</v>
      </c>
      <c r="D430" s="38" t="s">
        <v>209</v>
      </c>
      <c r="E430" s="37" t="s">
        <v>816</v>
      </c>
      <c r="F430" s="8">
        <v>10266</v>
      </c>
      <c r="G430" s="8"/>
      <c r="H430" s="8"/>
      <c r="I430" s="44">
        <f>SUM(F430:H430)</f>
        <v>10266</v>
      </c>
      <c r="J430" s="19">
        <v>40500</v>
      </c>
      <c r="K430" s="58">
        <v>573</v>
      </c>
      <c r="L430" s="59">
        <f>+IF(K430&lt;=$I$7,I430,0)</f>
        <v>0</v>
      </c>
      <c r="M430" s="59">
        <f>+IF(K430&lt;=$I$7,0,IF(K430&lt;=$J$7,I430,0))</f>
        <v>0</v>
      </c>
      <c r="N430" s="59">
        <f>+IF(K430&lt;=$J$7,0,IF(K430&gt;=$L$7,0,IF(K430&gt;=$J$7,H430)))</f>
        <v>0</v>
      </c>
      <c r="O430" s="60">
        <f>+IF(K430&gt;=$L$7,I430,0)</f>
        <v>10266</v>
      </c>
      <c r="P430"/>
      <c r="Q430"/>
      <c r="R430"/>
      <c r="S430"/>
    </row>
    <row r="431" spans="1:19" s="7" customFormat="1" ht="22.5" customHeight="1">
      <c r="A431" s="19">
        <v>42035</v>
      </c>
      <c r="B431" s="23" t="s">
        <v>201</v>
      </c>
      <c r="C431" s="23" t="s">
        <v>627</v>
      </c>
      <c r="D431" s="38" t="s">
        <v>211</v>
      </c>
      <c r="E431" s="37" t="s">
        <v>816</v>
      </c>
      <c r="F431" s="8">
        <v>6932.5</v>
      </c>
      <c r="G431" s="8"/>
      <c r="H431" s="8"/>
      <c r="I431" s="44">
        <f>SUM(F431:H431)</f>
        <v>6932.5</v>
      </c>
      <c r="J431" s="19">
        <v>40527</v>
      </c>
      <c r="K431" s="58">
        <v>574</v>
      </c>
      <c r="L431" s="59">
        <f>+IF(K431&lt;=$I$7,I431,0)</f>
        <v>0</v>
      </c>
      <c r="M431" s="59">
        <f>+IF(K431&lt;=$I$7,0,IF(K431&lt;=$J$7,I431,0))</f>
        <v>0</v>
      </c>
      <c r="N431" s="59">
        <f>+IF(K431&lt;=$J$7,0,IF(K431&gt;=$L$7,0,IF(K431&gt;=$J$7,H431)))</f>
        <v>0</v>
      </c>
      <c r="O431" s="60">
        <f>+IF(K431&gt;=$L$7,I431,0)</f>
        <v>6932.5</v>
      </c>
      <c r="P431"/>
      <c r="Q431"/>
      <c r="R431"/>
      <c r="S431"/>
    </row>
    <row r="432" spans="1:19" s="7" customFormat="1" ht="22.5" customHeight="1">
      <c r="A432" s="19">
        <v>42035</v>
      </c>
      <c r="B432" s="23" t="s">
        <v>201</v>
      </c>
      <c r="C432" s="23" t="s">
        <v>627</v>
      </c>
      <c r="D432" s="38" t="s">
        <v>184</v>
      </c>
      <c r="E432" s="37" t="s">
        <v>816</v>
      </c>
      <c r="F432" s="8">
        <v>28054.5</v>
      </c>
      <c r="G432" s="8"/>
      <c r="H432" s="8"/>
      <c r="I432" s="44">
        <f>SUM(F432:H432)</f>
        <v>28054.5</v>
      </c>
      <c r="J432" s="19">
        <v>40560</v>
      </c>
      <c r="K432" s="58">
        <v>575</v>
      </c>
      <c r="L432" s="59">
        <f>+IF(K432&lt;=$I$7,I432,0)</f>
        <v>0</v>
      </c>
      <c r="M432" s="59">
        <f>+IF(K432&lt;=$I$7,0,IF(K432&lt;=$J$7,I432,0))</f>
        <v>0</v>
      </c>
      <c r="N432" s="59">
        <f>+IF(K432&lt;=$J$7,0,IF(K432&gt;=$L$7,0,IF(K432&gt;=$J$7,H432)))</f>
        <v>0</v>
      </c>
      <c r="O432" s="60">
        <f>+IF(K432&gt;=$L$7,I432,0)</f>
        <v>28054.5</v>
      </c>
      <c r="P432"/>
      <c r="Q432"/>
      <c r="R432"/>
      <c r="S432"/>
    </row>
    <row r="433" spans="1:19" s="7" customFormat="1" ht="22.5" customHeight="1">
      <c r="A433" s="19">
        <v>42035</v>
      </c>
      <c r="B433" s="23" t="s">
        <v>201</v>
      </c>
      <c r="C433" s="23" t="s">
        <v>627</v>
      </c>
      <c r="D433" s="38" t="s">
        <v>212</v>
      </c>
      <c r="E433" s="37" t="s">
        <v>816</v>
      </c>
      <c r="F433" s="8">
        <v>10266</v>
      </c>
      <c r="G433" s="8"/>
      <c r="H433" s="8"/>
      <c r="I433" s="44">
        <f>SUM(F433:H433)</f>
        <v>10266</v>
      </c>
      <c r="J433" s="19">
        <v>40595</v>
      </c>
      <c r="K433" s="58">
        <v>576</v>
      </c>
      <c r="L433" s="59">
        <f>+IF(K433&lt;=$I$7,I433,0)</f>
        <v>0</v>
      </c>
      <c r="M433" s="59">
        <f>+IF(K433&lt;=$I$7,0,IF(K433&lt;=$J$7,I433,0))</f>
        <v>0</v>
      </c>
      <c r="N433" s="59">
        <f>+IF(K433&lt;=$J$7,0,IF(K433&gt;=$L$7,0,IF(K433&gt;=$J$7,H433)))</f>
        <v>0</v>
      </c>
      <c r="O433" s="60">
        <f>+IF(K433&gt;=$L$7,I433,0)</f>
        <v>10266</v>
      </c>
      <c r="P433"/>
      <c r="Q433"/>
      <c r="R433"/>
      <c r="S433"/>
    </row>
    <row r="434" spans="1:19" s="6" customFormat="1" ht="22.5" customHeight="1">
      <c r="A434" s="19">
        <v>42035</v>
      </c>
      <c r="B434" s="23" t="s">
        <v>201</v>
      </c>
      <c r="C434" s="23" t="s">
        <v>627</v>
      </c>
      <c r="D434" s="38" t="s">
        <v>213</v>
      </c>
      <c r="E434" s="37" t="s">
        <v>816</v>
      </c>
      <c r="F434" s="8">
        <v>22833</v>
      </c>
      <c r="G434" s="8"/>
      <c r="H434" s="8"/>
      <c r="I434" s="44">
        <f>SUM(F434:H434)</f>
        <v>22833</v>
      </c>
      <c r="J434" s="19">
        <v>40621</v>
      </c>
      <c r="K434" s="58">
        <v>577</v>
      </c>
      <c r="L434" s="59">
        <f>+IF(K434&lt;=$I$7,I434,0)</f>
        <v>0</v>
      </c>
      <c r="M434" s="59">
        <f>+IF(K434&lt;=$I$7,0,IF(K434&lt;=$J$7,I434,0))</f>
        <v>0</v>
      </c>
      <c r="N434" s="59">
        <f>+IF(K434&lt;=$J$7,0,IF(K434&gt;=$L$7,0,IF(K434&gt;=$J$7,H434)))</f>
        <v>0</v>
      </c>
      <c r="O434" s="60">
        <f>+IF(K434&gt;=$L$7,I434,0)</f>
        <v>22833</v>
      </c>
      <c r="P434"/>
      <c r="Q434"/>
      <c r="R434"/>
      <c r="S434"/>
    </row>
    <row r="435" spans="1:19" s="6" customFormat="1" ht="22.5" customHeight="1">
      <c r="A435" s="19">
        <v>42035</v>
      </c>
      <c r="B435" s="23" t="s">
        <v>201</v>
      </c>
      <c r="C435" s="23" t="s">
        <v>627</v>
      </c>
      <c r="D435" s="38" t="s">
        <v>214</v>
      </c>
      <c r="E435" s="37" t="s">
        <v>816</v>
      </c>
      <c r="F435" s="8">
        <v>10083.1</v>
      </c>
      <c r="G435" s="8"/>
      <c r="H435" s="8"/>
      <c r="I435" s="44">
        <f>SUM(F435:H435)</f>
        <v>10083.1</v>
      </c>
      <c r="J435" s="19">
        <v>40640</v>
      </c>
      <c r="K435" s="58">
        <v>578</v>
      </c>
      <c r="L435" s="59">
        <f>+IF(K435&lt;=$I$7,I435,0)</f>
        <v>0</v>
      </c>
      <c r="M435" s="59">
        <f>+IF(K435&lt;=$I$7,0,IF(K435&lt;=$J$7,I435,0))</f>
        <v>0</v>
      </c>
      <c r="N435" s="59">
        <f>+IF(K435&lt;=$J$7,0,IF(K435&gt;=$L$7,0,IF(K435&gt;=$J$7,H435)))</f>
        <v>0</v>
      </c>
      <c r="O435" s="60">
        <f>+IF(K435&gt;=$L$7,I435,0)</f>
        <v>10083.1</v>
      </c>
      <c r="P435"/>
      <c r="Q435"/>
      <c r="R435"/>
      <c r="S435"/>
    </row>
    <row r="436" spans="1:19" s="6" customFormat="1" ht="22.5" customHeight="1">
      <c r="A436" s="19">
        <v>42035</v>
      </c>
      <c r="B436" s="23" t="s">
        <v>201</v>
      </c>
      <c r="C436" s="23" t="s">
        <v>627</v>
      </c>
      <c r="D436" s="38" t="s">
        <v>212</v>
      </c>
      <c r="E436" s="37" t="s">
        <v>816</v>
      </c>
      <c r="F436" s="8">
        <v>36043.1</v>
      </c>
      <c r="G436" s="8"/>
      <c r="H436" s="8"/>
      <c r="I436" s="44">
        <f>SUM(F436:H436)</f>
        <v>36043.1</v>
      </c>
      <c r="J436" s="19">
        <v>40670</v>
      </c>
      <c r="K436" s="58">
        <v>579</v>
      </c>
      <c r="L436" s="59">
        <f>+IF(K436&lt;=$I$7,I436,0)</f>
        <v>0</v>
      </c>
      <c r="M436" s="59">
        <f>+IF(K436&lt;=$I$7,0,IF(K436&lt;=$J$7,I436,0))</f>
        <v>0</v>
      </c>
      <c r="N436" s="59">
        <f>+IF(K436&lt;=$J$7,0,IF(K436&gt;=$L$7,0,IF(K436&gt;=$J$7,H436)))</f>
        <v>0</v>
      </c>
      <c r="O436" s="60">
        <f>+IF(K436&gt;=$L$7,I436,0)</f>
        <v>36043.1</v>
      </c>
      <c r="P436"/>
      <c r="Q436"/>
      <c r="R436"/>
      <c r="S436"/>
    </row>
    <row r="437" spans="1:19" s="6" customFormat="1" ht="22.5" customHeight="1">
      <c r="A437" s="19">
        <v>42016</v>
      </c>
      <c r="B437" s="23" t="s">
        <v>201</v>
      </c>
      <c r="C437" s="23" t="s">
        <v>627</v>
      </c>
      <c r="D437" s="38" t="s">
        <v>206</v>
      </c>
      <c r="E437" s="37" t="s">
        <v>816</v>
      </c>
      <c r="F437" s="8">
        <v>1935.2</v>
      </c>
      <c r="G437" s="8"/>
      <c r="H437" s="8"/>
      <c r="I437" s="44">
        <f>SUM(F437:H437)</f>
        <v>1935.2</v>
      </c>
      <c r="J437" s="19">
        <v>40711</v>
      </c>
      <c r="K437" s="58">
        <v>580</v>
      </c>
      <c r="L437" s="59">
        <f>+IF(K437&lt;=$I$7,I437,0)</f>
        <v>0</v>
      </c>
      <c r="M437" s="59">
        <f>+IF(K437&lt;=$I$7,0,IF(K437&lt;=$J$7,I437,0))</f>
        <v>0</v>
      </c>
      <c r="N437" s="59">
        <f>+IF(K437&lt;=$J$7,0,IF(K437&gt;=$L$7,0,IF(K437&gt;=$J$7,H437)))</f>
        <v>0</v>
      </c>
      <c r="O437" s="60">
        <f>+IF(K437&gt;=$L$7,I437,0)</f>
        <v>1935.2</v>
      </c>
      <c r="P437"/>
      <c r="Q437"/>
      <c r="R437"/>
      <c r="S437"/>
    </row>
    <row r="438" spans="1:19" s="6" customFormat="1" ht="22.5" customHeight="1">
      <c r="A438" s="19">
        <v>42016</v>
      </c>
      <c r="B438" s="23" t="s">
        <v>201</v>
      </c>
      <c r="C438" s="23" t="s">
        <v>627</v>
      </c>
      <c r="D438" s="38" t="s">
        <v>207</v>
      </c>
      <c r="E438" s="37" t="s">
        <v>816</v>
      </c>
      <c r="F438" s="8">
        <v>28738.9</v>
      </c>
      <c r="G438" s="8"/>
      <c r="H438" s="8"/>
      <c r="I438" s="44">
        <f>SUM(F438:H438)</f>
        <v>28738.9</v>
      </c>
      <c r="J438" s="19">
        <v>40743</v>
      </c>
      <c r="K438" s="58">
        <v>581</v>
      </c>
      <c r="L438" s="59">
        <f>+IF(K438&lt;=$I$7,I438,0)</f>
        <v>0</v>
      </c>
      <c r="M438" s="59">
        <f>+IF(K438&lt;=$I$7,0,IF(K438&lt;=$J$7,I438,0))</f>
        <v>0</v>
      </c>
      <c r="N438" s="59">
        <f>+IF(K438&lt;=$J$7,0,IF(K438&gt;=$L$7,0,IF(K438&gt;=$J$7,H438)))</f>
        <v>0</v>
      </c>
      <c r="O438" s="60">
        <f>+IF(K438&gt;=$L$7,I438,0)</f>
        <v>28738.9</v>
      </c>
      <c r="P438"/>
      <c r="Q438"/>
      <c r="R438"/>
      <c r="S438"/>
    </row>
    <row r="439" spans="1:19" s="6" customFormat="1" ht="22.5" customHeight="1">
      <c r="A439" s="19">
        <v>42016</v>
      </c>
      <c r="B439" s="23" t="s">
        <v>201</v>
      </c>
      <c r="C439" s="23" t="s">
        <v>627</v>
      </c>
      <c r="D439" s="38" t="s">
        <v>208</v>
      </c>
      <c r="E439" s="37" t="s">
        <v>816</v>
      </c>
      <c r="F439" s="8">
        <v>22939.2</v>
      </c>
      <c r="G439" s="8"/>
      <c r="H439" s="8"/>
      <c r="I439" s="44">
        <f>SUM(F439:H439)</f>
        <v>22939.2</v>
      </c>
      <c r="J439" s="19">
        <v>40773</v>
      </c>
      <c r="K439" s="58">
        <v>582</v>
      </c>
      <c r="L439" s="59">
        <f>+IF(K439&lt;=$I$7,I439,0)</f>
        <v>0</v>
      </c>
      <c r="M439" s="59">
        <f>+IF(K439&lt;=$I$7,0,IF(K439&lt;=$J$7,I439,0))</f>
        <v>0</v>
      </c>
      <c r="N439" s="59">
        <f>+IF(K439&lt;=$J$7,0,IF(K439&gt;=$L$7,0,IF(K439&gt;=$J$7,H439)))</f>
        <v>0</v>
      </c>
      <c r="O439" s="60">
        <f>+IF(K439&gt;=$L$7,I439,0)</f>
        <v>22939.2</v>
      </c>
      <c r="P439"/>
      <c r="Q439"/>
      <c r="R439"/>
      <c r="S439"/>
    </row>
    <row r="440" spans="1:19" s="6" customFormat="1" ht="22.5" customHeight="1">
      <c r="A440" s="19">
        <v>42016</v>
      </c>
      <c r="B440" s="23" t="s">
        <v>201</v>
      </c>
      <c r="C440" s="23" t="s">
        <v>627</v>
      </c>
      <c r="D440" s="38" t="s">
        <v>204</v>
      </c>
      <c r="E440" s="37" t="s">
        <v>816</v>
      </c>
      <c r="F440" s="8">
        <v>18390.3</v>
      </c>
      <c r="G440" s="8"/>
      <c r="H440" s="8"/>
      <c r="I440" s="44">
        <f>SUM(F440:H440)</f>
        <v>18390.3</v>
      </c>
      <c r="J440" s="19">
        <v>40805</v>
      </c>
      <c r="K440" s="58">
        <v>583</v>
      </c>
      <c r="L440" s="59">
        <f>+IF(K440&lt;=$I$7,I440,0)</f>
        <v>0</v>
      </c>
      <c r="M440" s="59">
        <f>+IF(K440&lt;=$I$7,0,IF(K440&lt;=$J$7,I440,0))</f>
        <v>0</v>
      </c>
      <c r="N440" s="59">
        <f>+IF(K440&lt;=$J$7,0,IF(K440&gt;=$L$7,0,IF(K440&gt;=$J$7,H440)))</f>
        <v>0</v>
      </c>
      <c r="O440" s="60">
        <f>+IF(K440&gt;=$L$7,I440,0)</f>
        <v>18390.3</v>
      </c>
      <c r="P440"/>
      <c r="Q440"/>
      <c r="R440"/>
      <c r="S440"/>
    </row>
    <row r="441" spans="1:19" s="6" customFormat="1" ht="22.5" customHeight="1">
      <c r="A441" s="19">
        <v>42016</v>
      </c>
      <c r="B441" s="23" t="s">
        <v>201</v>
      </c>
      <c r="C441" s="23" t="s">
        <v>627</v>
      </c>
      <c r="D441" s="38" t="s">
        <v>205</v>
      </c>
      <c r="E441" s="37" t="s">
        <v>816</v>
      </c>
      <c r="F441" s="8">
        <v>26408.4</v>
      </c>
      <c r="G441" s="8"/>
      <c r="H441" s="8"/>
      <c r="I441" s="44">
        <f>SUM(F441:H441)</f>
        <v>26408.4</v>
      </c>
      <c r="J441" s="19">
        <v>40834</v>
      </c>
      <c r="K441" s="58">
        <v>584</v>
      </c>
      <c r="L441" s="59">
        <f>+IF(K441&lt;=$I$7,I441,0)</f>
        <v>0</v>
      </c>
      <c r="M441" s="59">
        <f>+IF(K441&lt;=$I$7,0,IF(K441&lt;=$J$7,I441,0))</f>
        <v>0</v>
      </c>
      <c r="N441" s="59">
        <f>+IF(K441&lt;=$J$7,0,IF(K441&gt;=$L$7,0,IF(K441&gt;=$J$7,H441)))</f>
        <v>0</v>
      </c>
      <c r="O441" s="60">
        <f>+IF(K441&gt;=$L$7,I441,0)</f>
        <v>26408.4</v>
      </c>
      <c r="P441"/>
      <c r="Q441"/>
      <c r="R441"/>
      <c r="S441"/>
    </row>
    <row r="442" spans="1:19" s="6" customFormat="1" ht="22.5" customHeight="1">
      <c r="A442" s="19">
        <v>42016</v>
      </c>
      <c r="B442" s="23" t="s">
        <v>201</v>
      </c>
      <c r="C442" s="23" t="s">
        <v>627</v>
      </c>
      <c r="D442" s="38" t="s">
        <v>259</v>
      </c>
      <c r="E442" s="37" t="s">
        <v>816</v>
      </c>
      <c r="F442" s="8">
        <v>10384</v>
      </c>
      <c r="G442" s="8"/>
      <c r="H442" s="8"/>
      <c r="I442" s="44">
        <f>SUM(F442:H442)</f>
        <v>10384</v>
      </c>
      <c r="J442" s="19">
        <v>40868</v>
      </c>
      <c r="K442" s="58">
        <v>585</v>
      </c>
      <c r="L442" s="59">
        <f>+IF(K442&lt;=$I$7,I442,0)</f>
        <v>0</v>
      </c>
      <c r="M442" s="59">
        <f>+IF(K442&lt;=$I$7,0,IF(K442&lt;=$J$7,I442,0))</f>
        <v>0</v>
      </c>
      <c r="N442" s="59">
        <f>+IF(K442&lt;=$J$7,0,IF(K442&gt;=$L$7,0,IF(K442&gt;=$J$7,H442)))</f>
        <v>0</v>
      </c>
      <c r="O442" s="60">
        <f>+IF(K442&gt;=$L$7,I442,0)</f>
        <v>10384</v>
      </c>
      <c r="P442"/>
      <c r="Q442"/>
      <c r="R442"/>
      <c r="S442"/>
    </row>
    <row r="443" spans="1:19" s="6" customFormat="1" ht="22.5" customHeight="1">
      <c r="A443" s="19">
        <v>42016</v>
      </c>
      <c r="B443" s="23" t="s">
        <v>201</v>
      </c>
      <c r="C443" s="23" t="s">
        <v>627</v>
      </c>
      <c r="D443" s="38" t="s">
        <v>203</v>
      </c>
      <c r="E443" s="37" t="s">
        <v>816</v>
      </c>
      <c r="F443" s="8">
        <v>7640.5</v>
      </c>
      <c r="G443" s="8"/>
      <c r="H443" s="8"/>
      <c r="I443" s="44">
        <f>SUM(F443:H443)</f>
        <v>7640.5</v>
      </c>
      <c r="J443" s="19">
        <v>40890</v>
      </c>
      <c r="K443" s="58">
        <v>586</v>
      </c>
      <c r="L443" s="59">
        <f>+IF(K443&lt;=$I$7,I443,0)</f>
        <v>0</v>
      </c>
      <c r="M443" s="59">
        <f>+IF(K443&lt;=$I$7,0,IF(K443&lt;=$J$7,I443,0))</f>
        <v>0</v>
      </c>
      <c r="N443" s="59">
        <f>+IF(K443&lt;=$J$7,0,IF(K443&gt;=$L$7,0,IF(K443&gt;=$J$7,H443)))</f>
        <v>0</v>
      </c>
      <c r="O443" s="60">
        <f>+IF(K443&gt;=$L$7,I443,0)</f>
        <v>7640.5</v>
      </c>
      <c r="P443"/>
      <c r="Q443"/>
      <c r="R443"/>
      <c r="S443"/>
    </row>
    <row r="444" spans="1:19" s="6" customFormat="1" ht="22.5" customHeight="1">
      <c r="A444" s="19" t="s">
        <v>346</v>
      </c>
      <c r="B444" s="23" t="s">
        <v>201</v>
      </c>
      <c r="C444" s="23" t="s">
        <v>627</v>
      </c>
      <c r="D444" s="38" t="s">
        <v>202</v>
      </c>
      <c r="E444" s="37" t="s">
        <v>816</v>
      </c>
      <c r="F444" s="8">
        <v>5310</v>
      </c>
      <c r="G444" s="8"/>
      <c r="H444" s="8"/>
      <c r="I444" s="44">
        <f>SUM(F444:H444)</f>
        <v>5310</v>
      </c>
      <c r="J444" s="19">
        <v>41842</v>
      </c>
      <c r="K444" s="58">
        <v>587</v>
      </c>
      <c r="L444" s="59">
        <f>+IF(K444&lt;=$I$7,I444,0)</f>
        <v>0</v>
      </c>
      <c r="M444" s="59">
        <f>+IF(K444&lt;=$I$7,0,IF(K444&lt;=$J$7,I444,0))</f>
        <v>0</v>
      </c>
      <c r="N444" s="59">
        <f>+IF(K444&lt;=$J$7,0,IF(K444&gt;=$L$7,0,IF(K444&gt;=$J$7,H444)))</f>
        <v>0</v>
      </c>
      <c r="O444" s="60">
        <f>+IF(K444&gt;=$L$7,I444,0)</f>
        <v>5310</v>
      </c>
      <c r="P444"/>
      <c r="Q444"/>
      <c r="R444"/>
      <c r="S444"/>
    </row>
    <row r="445" spans="1:19" s="6" customFormat="1" ht="22.5" customHeight="1">
      <c r="A445" s="19" t="s">
        <v>514</v>
      </c>
      <c r="B445" s="23" t="s">
        <v>511</v>
      </c>
      <c r="C445" s="23" t="s">
        <v>663</v>
      </c>
      <c r="D445" s="37" t="s">
        <v>512</v>
      </c>
      <c r="E445" s="37" t="s">
        <v>821</v>
      </c>
      <c r="F445" s="8">
        <v>5900</v>
      </c>
      <c r="G445" s="8"/>
      <c r="H445" s="8"/>
      <c r="I445" s="44">
        <f>SUM(F445:H445)</f>
        <v>5900</v>
      </c>
      <c r="J445" s="19">
        <v>40237</v>
      </c>
      <c r="K445" s="58">
        <v>447</v>
      </c>
      <c r="L445" s="59">
        <f>+IF(K445&lt;=$I$7,I445,0)</f>
        <v>0</v>
      </c>
      <c r="M445" s="59">
        <f>+IF(K445&lt;=$I$7,0,IF(K445&lt;=$J$7,I445,0))</f>
        <v>0</v>
      </c>
      <c r="N445" s="59">
        <f>+IF(K445&lt;=$J$7,0,IF(K445&gt;=$L$7,0,IF(K445&gt;=$J$7,H445)))</f>
        <v>0</v>
      </c>
      <c r="O445" s="60">
        <f>+IF(K445&gt;=$L$7,I445,0)</f>
        <v>5900</v>
      </c>
      <c r="P445"/>
      <c r="Q445"/>
      <c r="R445"/>
      <c r="S445"/>
    </row>
    <row r="446" spans="1:19" s="6" customFormat="1" ht="22.5" customHeight="1">
      <c r="A446" s="19" t="s">
        <v>385</v>
      </c>
      <c r="B446" s="23" t="s">
        <v>104</v>
      </c>
      <c r="C446" s="23" t="s">
        <v>639</v>
      </c>
      <c r="D446" s="38" t="s">
        <v>106</v>
      </c>
      <c r="E446" s="37" t="s">
        <v>822</v>
      </c>
      <c r="F446" s="8">
        <v>7080</v>
      </c>
      <c r="G446" s="8"/>
      <c r="H446" s="8"/>
      <c r="I446" s="44">
        <f>SUM(F446:H446)</f>
        <v>7080</v>
      </c>
      <c r="J446" s="19" t="s">
        <v>318</v>
      </c>
      <c r="K446" s="58">
        <v>361</v>
      </c>
      <c r="L446" s="59">
        <f>+IF(K446&lt;=$I$7,I446,0)</f>
        <v>0</v>
      </c>
      <c r="M446" s="59">
        <f>+IF(K446&lt;=$I$7,0,IF(K446&lt;=$J$7,I446,0))</f>
        <v>0</v>
      </c>
      <c r="N446" s="59">
        <f>+IF(K446&lt;=$J$7,0,IF(K446&gt;=$L$7,0,IF(K446&gt;=$J$7,H446)))</f>
        <v>0</v>
      </c>
      <c r="O446" s="60">
        <f>+IF(K446&gt;=$L$7,I446,0)</f>
        <v>7080</v>
      </c>
      <c r="P446"/>
      <c r="Q446"/>
      <c r="R446"/>
      <c r="S446"/>
    </row>
    <row r="447" spans="1:19" s="6" customFormat="1" ht="22.5" customHeight="1">
      <c r="A447" s="19" t="s">
        <v>385</v>
      </c>
      <c r="B447" s="23" t="s">
        <v>104</v>
      </c>
      <c r="C447" s="23" t="s">
        <v>639</v>
      </c>
      <c r="D447" s="38" t="s">
        <v>105</v>
      </c>
      <c r="E447" s="37" t="s">
        <v>822</v>
      </c>
      <c r="F447" s="52"/>
      <c r="G447" s="8">
        <v>7080</v>
      </c>
      <c r="H447" s="8"/>
      <c r="I447" s="44">
        <f>SUM(G447:H447)</f>
        <v>7080</v>
      </c>
      <c r="J447" s="19" t="s">
        <v>338</v>
      </c>
      <c r="K447" s="58">
        <v>362</v>
      </c>
      <c r="L447" s="59">
        <f>+IF(K447&lt;=$I$7,I447,0)</f>
        <v>0</v>
      </c>
      <c r="M447" s="59">
        <f>+IF(K447&lt;=$I$7,0,IF(K447&lt;=$J$7,I447,0))</f>
        <v>0</v>
      </c>
      <c r="N447" s="59">
        <f>+IF(K447&lt;=$J$7,0,IF(K447&gt;=$L$7,0,IF(K447&gt;=$J$7,H447)))</f>
        <v>0</v>
      </c>
      <c r="O447" s="60">
        <f>+IF(K447&gt;=$L$7,I447,0)</f>
        <v>7080</v>
      </c>
      <c r="P447"/>
      <c r="Q447"/>
      <c r="R447"/>
      <c r="S447"/>
    </row>
    <row r="448" spans="1:19" s="6" customFormat="1" ht="22.5" customHeight="1">
      <c r="A448" s="19" t="s">
        <v>386</v>
      </c>
      <c r="B448" s="23" t="s">
        <v>104</v>
      </c>
      <c r="C448" s="23" t="s">
        <v>639</v>
      </c>
      <c r="D448" s="38" t="s">
        <v>195</v>
      </c>
      <c r="E448" s="37" t="s">
        <v>822</v>
      </c>
      <c r="F448" s="8">
        <v>35990</v>
      </c>
      <c r="G448" s="27"/>
      <c r="H448" s="8"/>
      <c r="I448" s="44">
        <f>SUM(F448:H448)</f>
        <v>35990</v>
      </c>
      <c r="J448" s="19" t="s">
        <v>319</v>
      </c>
      <c r="K448" s="58">
        <v>363</v>
      </c>
      <c r="L448" s="59">
        <f>+IF(K448&lt;=$I$7,I448,0)</f>
        <v>0</v>
      </c>
      <c r="M448" s="59">
        <f>+IF(K448&lt;=$I$7,0,IF(K448&lt;=$J$7,I448,0))</f>
        <v>0</v>
      </c>
      <c r="N448" s="59">
        <f>+IF(K448&lt;=$J$7,0,IF(K448&gt;=$L$7,0,IF(K448&gt;=$J$7,H448)))</f>
        <v>0</v>
      </c>
      <c r="O448" s="60">
        <f>+IF(K448&gt;=$L$7,I448,0)</f>
        <v>35990</v>
      </c>
      <c r="P448"/>
      <c r="Q448"/>
      <c r="R448"/>
      <c r="S448"/>
    </row>
    <row r="449" spans="1:19" s="6" customFormat="1" ht="22.5" customHeight="1">
      <c r="A449" s="19">
        <v>42208</v>
      </c>
      <c r="B449" s="23" t="s">
        <v>501</v>
      </c>
      <c r="C449" s="23" t="s">
        <v>659</v>
      </c>
      <c r="D449" s="38" t="s">
        <v>502</v>
      </c>
      <c r="E449" s="37" t="s">
        <v>823</v>
      </c>
      <c r="F449" s="8">
        <v>237300.59</v>
      </c>
      <c r="G449" s="8"/>
      <c r="H449" s="8"/>
      <c r="I449" s="44">
        <f>SUM(F449:H449)</f>
        <v>237300.59</v>
      </c>
      <c r="J449" s="19" t="s">
        <v>353</v>
      </c>
      <c r="K449" s="58">
        <v>382</v>
      </c>
      <c r="L449" s="59">
        <f>+IF(K449&lt;=$I$7,I449,0)</f>
        <v>0</v>
      </c>
      <c r="M449" s="59">
        <f>+IF(K449&lt;=$I$7,0,IF(K449&lt;=$J$7,I449,0))</f>
        <v>0</v>
      </c>
      <c r="N449" s="59">
        <f>+IF(K449&lt;=$J$7,0,IF(K449&gt;=$L$7,0,IF(K449&gt;=$J$7,H449)))</f>
        <v>0</v>
      </c>
      <c r="O449" s="60">
        <f>+IF(K449&gt;=$L$7,I449,0)</f>
        <v>237300.59</v>
      </c>
      <c r="P449"/>
      <c r="Q449"/>
      <c r="R449"/>
      <c r="S449"/>
    </row>
    <row r="450" spans="1:19" s="6" customFormat="1" ht="22.5" customHeight="1">
      <c r="A450" s="19">
        <v>42089</v>
      </c>
      <c r="B450" s="23" t="s">
        <v>54</v>
      </c>
      <c r="C450" s="23" t="s">
        <v>659</v>
      </c>
      <c r="D450" s="38" t="s">
        <v>300</v>
      </c>
      <c r="E450" s="37" t="s">
        <v>823</v>
      </c>
      <c r="F450" s="8">
        <v>220833.83</v>
      </c>
      <c r="G450" s="8"/>
      <c r="H450" s="8"/>
      <c r="I450" s="44">
        <f>SUM(F450:H450)</f>
        <v>220833.83</v>
      </c>
      <c r="J450" s="19" t="s">
        <v>498</v>
      </c>
      <c r="K450" s="58">
        <v>476</v>
      </c>
      <c r="L450" s="59">
        <f>+IF(K450&lt;=$I$7,I450,0)</f>
        <v>0</v>
      </c>
      <c r="M450" s="59">
        <f>+IF(K450&lt;=$I$7,0,IF(K450&lt;=$J$7,I450,0))</f>
        <v>0</v>
      </c>
      <c r="N450" s="59">
        <f>+IF(K450&lt;=$J$7,0,IF(K450&gt;=$L$7,0,IF(K450&gt;=$J$7,H450)))</f>
        <v>0</v>
      </c>
      <c r="O450" s="60">
        <f>+IF(K450&gt;=$L$7,I450,0)</f>
        <v>220833.83</v>
      </c>
      <c r="P450"/>
      <c r="Q450"/>
      <c r="R450"/>
      <c r="S450"/>
    </row>
    <row r="451" spans="1:19" s="6" customFormat="1" ht="22.5" customHeight="1">
      <c r="A451" s="19">
        <v>43066</v>
      </c>
      <c r="B451" s="23" t="s">
        <v>570</v>
      </c>
      <c r="C451" s="23" t="s">
        <v>634</v>
      </c>
      <c r="D451" s="37" t="s">
        <v>674</v>
      </c>
      <c r="E451" s="37" t="s">
        <v>815</v>
      </c>
      <c r="F451" s="8">
        <v>63692.15</v>
      </c>
      <c r="G451" s="8"/>
      <c r="H451" s="8"/>
      <c r="I451" s="44">
        <f>SUM(F451:H451)</f>
        <v>63692.15</v>
      </c>
      <c r="J451" s="19">
        <v>42424</v>
      </c>
      <c r="K451" s="58">
        <v>150</v>
      </c>
      <c r="L451" s="59">
        <f>+IF(K451&lt;=$I$7,I451,0)</f>
        <v>0</v>
      </c>
      <c r="M451" s="59">
        <f>+IF(K451&lt;=$I$7,0,IF(K451&lt;=$J$7,I451,0))</f>
        <v>0</v>
      </c>
      <c r="N451" s="59">
        <f>+IF(K451&lt;=$J$7,0,IF(K451&gt;=$L$7,0,IF(K451&gt;=$J$7,H451)))</f>
        <v>0</v>
      </c>
      <c r="O451" s="60">
        <f>+IF(K451&gt;=$L$7,I451,0)</f>
        <v>63692.15</v>
      </c>
      <c r="P451"/>
      <c r="Q451"/>
      <c r="R451"/>
      <c r="S451"/>
    </row>
    <row r="452" spans="1:19" s="6" customFormat="1" ht="22.5" customHeight="1">
      <c r="A452" s="19">
        <v>43074</v>
      </c>
      <c r="B452" s="23" t="s">
        <v>570</v>
      </c>
      <c r="C452" s="23" t="s">
        <v>634</v>
      </c>
      <c r="D452" s="37" t="s">
        <v>725</v>
      </c>
      <c r="E452" s="37" t="s">
        <v>815</v>
      </c>
      <c r="F452" s="8">
        <v>10091.23</v>
      </c>
      <c r="G452" s="8"/>
      <c r="H452" s="8"/>
      <c r="I452" s="44">
        <f>SUM(F452:H452)</f>
        <v>10091.23</v>
      </c>
      <c r="J452" s="19">
        <v>42438</v>
      </c>
      <c r="K452" s="58">
        <v>151</v>
      </c>
      <c r="L452" s="59">
        <f>+IF(K452&lt;=$I$7,I452,0)</f>
        <v>0</v>
      </c>
      <c r="M452" s="59">
        <f>+IF(K452&lt;=$I$7,0,IF(K452&lt;=$J$7,I452,0))</f>
        <v>0</v>
      </c>
      <c r="N452" s="59">
        <f>+IF(K452&lt;=$J$7,0,IF(K452&gt;=$L$7,0,IF(K452&gt;=$J$7,H452)))</f>
        <v>0</v>
      </c>
      <c r="O452" s="60">
        <f>+IF(K452&gt;=$L$7,I452,0)</f>
        <v>10091.23</v>
      </c>
      <c r="P452"/>
      <c r="Q452"/>
      <c r="R452"/>
      <c r="S452"/>
    </row>
    <row r="453" spans="1:19" s="6" customFormat="1" ht="22.5" customHeight="1">
      <c r="A453" s="19">
        <v>43087</v>
      </c>
      <c r="B453" s="23" t="s">
        <v>570</v>
      </c>
      <c r="C453" s="23" t="s">
        <v>634</v>
      </c>
      <c r="D453" s="37" t="s">
        <v>709</v>
      </c>
      <c r="E453" s="37" t="s">
        <v>815</v>
      </c>
      <c r="F453" s="8">
        <v>10494.24</v>
      </c>
      <c r="G453" s="8"/>
      <c r="H453" s="8"/>
      <c r="I453" s="44">
        <f>SUM(F453:H453)</f>
        <v>10494.24</v>
      </c>
      <c r="J453" s="19">
        <v>42438</v>
      </c>
      <c r="K453" s="58">
        <v>152</v>
      </c>
      <c r="L453" s="59">
        <f>+IF(K453&lt;=$I$7,I453,0)</f>
        <v>0</v>
      </c>
      <c r="M453" s="59">
        <f>+IF(K453&lt;=$I$7,0,IF(K453&lt;=$J$7,I453,0))</f>
        <v>0</v>
      </c>
      <c r="N453" s="59">
        <f>+IF(K453&lt;=$J$7,0,IF(K453&gt;=$L$7,0,IF(K453&gt;=$J$7,H453)))</f>
        <v>0</v>
      </c>
      <c r="O453" s="60">
        <f>+IF(K453&gt;=$L$7,I453,0)</f>
        <v>10494.24</v>
      </c>
      <c r="P453"/>
      <c r="Q453"/>
      <c r="R453"/>
      <c r="S453"/>
    </row>
    <row r="454" spans="1:19" s="6" customFormat="1" ht="22.5" customHeight="1">
      <c r="A454" s="19">
        <v>43088</v>
      </c>
      <c r="B454" s="23" t="s">
        <v>570</v>
      </c>
      <c r="C454" s="23" t="s">
        <v>634</v>
      </c>
      <c r="D454" s="37" t="s">
        <v>713</v>
      </c>
      <c r="E454" s="37" t="s">
        <v>815</v>
      </c>
      <c r="F454" s="8">
        <v>526255.69</v>
      </c>
      <c r="G454" s="8"/>
      <c r="H454" s="8"/>
      <c r="I454" s="44">
        <f>SUM(F454:H454)</f>
        <v>526255.69</v>
      </c>
      <c r="J454" s="19">
        <v>42438</v>
      </c>
      <c r="K454" s="58">
        <v>153</v>
      </c>
      <c r="L454" s="59">
        <f>+IF(K454&lt;=$I$7,I454,0)</f>
        <v>0</v>
      </c>
      <c r="M454" s="59">
        <f>+IF(K454&lt;=$I$7,0,IF(K454&lt;=$J$7,I454,0))</f>
        <v>0</v>
      </c>
      <c r="N454" s="59">
        <f>+IF(K454&lt;=$J$7,0,IF(K454&gt;=$L$7,0,IF(K454&gt;=$J$7,H454)))</f>
        <v>0</v>
      </c>
      <c r="O454" s="60">
        <f>+IF(K454&gt;=$L$7,I454,0)</f>
        <v>526255.69</v>
      </c>
      <c r="P454"/>
      <c r="Q454"/>
      <c r="R454"/>
      <c r="S454"/>
    </row>
    <row r="455" spans="1:19" s="6" customFormat="1" ht="22.5" customHeight="1">
      <c r="A455" s="19">
        <v>43118</v>
      </c>
      <c r="B455" s="23" t="s">
        <v>570</v>
      </c>
      <c r="C455" s="23" t="s">
        <v>634</v>
      </c>
      <c r="D455" s="37" t="s">
        <v>202</v>
      </c>
      <c r="E455" s="37" t="s">
        <v>815</v>
      </c>
      <c r="F455" s="8">
        <v>44181.79</v>
      </c>
      <c r="G455" s="8"/>
      <c r="H455" s="8"/>
      <c r="I455" s="44">
        <f>SUM(F455:H455)</f>
        <v>44181.79</v>
      </c>
      <c r="J455" s="19">
        <v>42438</v>
      </c>
      <c r="K455" s="58">
        <v>154</v>
      </c>
      <c r="L455" s="59">
        <f>+IF(K455&lt;=$I$7,I455,0)</f>
        <v>0</v>
      </c>
      <c r="M455" s="59">
        <f>+IF(K455&lt;=$I$7,0,IF(K455&lt;=$J$7,I455,0))</f>
        <v>0</v>
      </c>
      <c r="N455" s="59">
        <f>+IF(K455&lt;=$J$7,0,IF(K455&gt;=$L$7,0,IF(K455&gt;=$J$7,H455)))</f>
        <v>0</v>
      </c>
      <c r="O455" s="60">
        <f>+IF(K455&gt;=$L$7,I455,0)</f>
        <v>44181.79</v>
      </c>
      <c r="P455"/>
      <c r="Q455"/>
      <c r="R455"/>
      <c r="S455"/>
    </row>
    <row r="456" spans="1:19" s="6" customFormat="1" ht="22.5" customHeight="1">
      <c r="A456" s="19">
        <v>42919</v>
      </c>
      <c r="B456" s="23" t="s">
        <v>562</v>
      </c>
      <c r="C456" s="23" t="s">
        <v>634</v>
      </c>
      <c r="D456" s="38" t="s">
        <v>258</v>
      </c>
      <c r="E456" s="37" t="s">
        <v>815</v>
      </c>
      <c r="F456" s="8">
        <v>171572</v>
      </c>
      <c r="G456" s="8"/>
      <c r="H456" s="8"/>
      <c r="I456" s="44">
        <f>SUM(F456:H456)</f>
        <v>171572</v>
      </c>
      <c r="J456" s="19">
        <v>42122</v>
      </c>
      <c r="K456" s="58">
        <v>179</v>
      </c>
      <c r="L456" s="59">
        <f>+IF(K456&lt;=$I$7,I456,0)</f>
        <v>0</v>
      </c>
      <c r="M456" s="59">
        <f>+IF(K456&lt;=$I$7,0,IF(K456&lt;=$J$7,I456,0))</f>
        <v>0</v>
      </c>
      <c r="N456" s="59">
        <f>+IF(K456&lt;=$J$7,0,IF(K456&gt;=$L$7,0,IF(K456&gt;=$J$7,H456)))</f>
        <v>0</v>
      </c>
      <c r="O456" s="60">
        <f>+IF(K456&gt;=$L$7,I456,0)</f>
        <v>171572</v>
      </c>
      <c r="P456"/>
      <c r="Q456"/>
      <c r="R456"/>
      <c r="S456"/>
    </row>
    <row r="457" spans="1:19" s="6" customFormat="1" ht="22.5" customHeight="1">
      <c r="A457" s="19">
        <v>43017</v>
      </c>
      <c r="B457" s="25" t="s">
        <v>604</v>
      </c>
      <c r="C457" s="25" t="s">
        <v>634</v>
      </c>
      <c r="D457" s="37" t="s">
        <v>605</v>
      </c>
      <c r="E457" s="37" t="s">
        <v>815</v>
      </c>
      <c r="F457" s="47">
        <v>25121.16</v>
      </c>
      <c r="G457" s="8"/>
      <c r="H457" s="8"/>
      <c r="I457" s="44">
        <f>SUM(F457:H457)</f>
        <v>25121.16</v>
      </c>
      <c r="J457" s="19">
        <v>43011</v>
      </c>
      <c r="K457" s="58">
        <v>190</v>
      </c>
      <c r="L457" s="59">
        <f>+IF(K457&lt;=$I$7,I457,0)</f>
        <v>0</v>
      </c>
      <c r="M457" s="59">
        <f>+IF(K457&lt;=$I$7,0,IF(K457&lt;=$J$7,I457,0))</f>
        <v>0</v>
      </c>
      <c r="N457" s="59">
        <f>+IF(K457&lt;=$J$7,0,IF(K457&gt;=$L$7,0,IF(K457&gt;=$J$7,H457)))</f>
        <v>0</v>
      </c>
      <c r="O457" s="60">
        <f>+IF(K457&gt;=$L$7,I457,0)</f>
        <v>25121.16</v>
      </c>
      <c r="P457"/>
      <c r="Q457"/>
      <c r="R457"/>
      <c r="S457"/>
    </row>
    <row r="458" spans="1:19" s="6" customFormat="1" ht="22.5" customHeight="1">
      <c r="A458" s="19">
        <v>43053</v>
      </c>
      <c r="B458" s="25" t="s">
        <v>604</v>
      </c>
      <c r="C458" s="25" t="s">
        <v>634</v>
      </c>
      <c r="D458" s="37" t="s">
        <v>618</v>
      </c>
      <c r="E458" s="37" t="s">
        <v>815</v>
      </c>
      <c r="F458" s="47">
        <v>17329.2</v>
      </c>
      <c r="G458" s="8"/>
      <c r="H458" s="8"/>
      <c r="I458" s="44">
        <f>SUM(F458:H458)</f>
        <v>17329.2</v>
      </c>
      <c r="J458" s="19">
        <v>43061</v>
      </c>
      <c r="K458" s="58">
        <v>191</v>
      </c>
      <c r="L458" s="59">
        <f>+IF(K458&lt;=$I$7,I458,0)</f>
        <v>0</v>
      </c>
      <c r="M458" s="59">
        <f>+IF(K458&lt;=$I$7,0,IF(K458&lt;=$J$7,I458,0))</f>
        <v>0</v>
      </c>
      <c r="N458" s="59">
        <f>+IF(K458&lt;=$J$7,0,IF(K458&gt;=$L$7,0,IF(K458&gt;=$J$7,H458)))</f>
        <v>0</v>
      </c>
      <c r="O458" s="60">
        <f>+IF(K458&gt;=$L$7,I458,0)</f>
        <v>17329.2</v>
      </c>
      <c r="P458"/>
      <c r="Q458"/>
      <c r="R458"/>
      <c r="S458"/>
    </row>
    <row r="459" spans="1:19" s="6" customFormat="1" ht="22.5" customHeight="1">
      <c r="A459" s="19">
        <v>43074</v>
      </c>
      <c r="B459" s="25" t="s">
        <v>604</v>
      </c>
      <c r="C459" s="25" t="s">
        <v>634</v>
      </c>
      <c r="D459" s="37" t="s">
        <v>680</v>
      </c>
      <c r="E459" s="37" t="s">
        <v>815</v>
      </c>
      <c r="F459" s="47">
        <v>17863.69</v>
      </c>
      <c r="G459" s="8"/>
      <c r="H459" s="8"/>
      <c r="I459" s="44">
        <f>SUM(F459:H459)</f>
        <v>17863.69</v>
      </c>
      <c r="J459" s="19" t="s">
        <v>778</v>
      </c>
      <c r="K459" s="58">
        <v>192</v>
      </c>
      <c r="L459" s="59">
        <f>+IF(K459&lt;=$I$7,I459,0)</f>
        <v>0</v>
      </c>
      <c r="M459" s="59">
        <f>+IF(K459&lt;=$I$7,0,IF(K459&lt;=$J$7,I459,0))</f>
        <v>0</v>
      </c>
      <c r="N459" s="59">
        <f>+IF(K459&lt;=$J$7,0,IF(K459&gt;=$L$7,0,IF(K459&gt;=$J$7,H459)))</f>
        <v>0</v>
      </c>
      <c r="O459" s="60">
        <f>+IF(K459&gt;=$L$7,I459,0)</f>
        <v>17863.69</v>
      </c>
      <c r="P459"/>
      <c r="Q459"/>
      <c r="R459"/>
      <c r="S459"/>
    </row>
    <row r="460" spans="1:19" s="6" customFormat="1" ht="22.5" customHeight="1">
      <c r="A460" s="19">
        <v>43091</v>
      </c>
      <c r="B460" s="25" t="s">
        <v>604</v>
      </c>
      <c r="C460" s="25" t="s">
        <v>634</v>
      </c>
      <c r="D460" s="37" t="s">
        <v>720</v>
      </c>
      <c r="E460" s="37" t="s">
        <v>815</v>
      </c>
      <c r="F460" s="47">
        <v>7053.38</v>
      </c>
      <c r="G460" s="8"/>
      <c r="H460" s="8"/>
      <c r="I460" s="44">
        <f>SUM(F460:H460)</f>
        <v>7053.38</v>
      </c>
      <c r="J460" s="19">
        <v>43032</v>
      </c>
      <c r="K460" s="58">
        <v>193</v>
      </c>
      <c r="L460" s="59">
        <f>+IF(K460&lt;=$I$7,I460,0)</f>
        <v>0</v>
      </c>
      <c r="M460" s="59">
        <f>+IF(K460&lt;=$I$7,0,IF(K460&lt;=$J$7,I460,0))</f>
        <v>0</v>
      </c>
      <c r="N460" s="59">
        <f>+IF(K460&lt;=$J$7,0,IF(K460&gt;=$L$7,0,IF(K460&gt;=$J$7,H460)))</f>
        <v>0</v>
      </c>
      <c r="O460" s="60">
        <f>+IF(K460&gt;=$L$7,I460,0)</f>
        <v>7053.38</v>
      </c>
      <c r="P460"/>
      <c r="Q460"/>
      <c r="R460"/>
      <c r="S460"/>
    </row>
    <row r="461" spans="1:19" s="6" customFormat="1" ht="22.5" customHeight="1">
      <c r="A461" s="19">
        <v>43103</v>
      </c>
      <c r="B461" s="25" t="s">
        <v>604</v>
      </c>
      <c r="C461" s="25" t="s">
        <v>634</v>
      </c>
      <c r="D461" s="37" t="s">
        <v>735</v>
      </c>
      <c r="E461" s="37" t="s">
        <v>815</v>
      </c>
      <c r="F461" s="47">
        <v>24919.06</v>
      </c>
      <c r="G461" s="8"/>
      <c r="H461" s="8"/>
      <c r="I461" s="44">
        <f>SUM(F461:H461)</f>
        <v>24919.06</v>
      </c>
      <c r="J461" s="19">
        <v>43032</v>
      </c>
      <c r="K461" s="58">
        <v>194</v>
      </c>
      <c r="L461" s="59">
        <f>+IF(K461&lt;=$I$7,I461,0)</f>
        <v>0</v>
      </c>
      <c r="M461" s="59">
        <f>+IF(K461&lt;=$I$7,0,IF(K461&lt;=$J$7,I461,0))</f>
        <v>0</v>
      </c>
      <c r="N461" s="59">
        <f>+IF(K461&lt;=$J$7,0,IF(K461&gt;=$L$7,0,IF(K461&gt;=$J$7,H461)))</f>
        <v>0</v>
      </c>
      <c r="O461" s="60">
        <f>+IF(K461&gt;=$L$7,I461,0)</f>
        <v>24919.06</v>
      </c>
      <c r="P461"/>
      <c r="Q461"/>
      <c r="R461"/>
      <c r="S461"/>
    </row>
    <row r="462" spans="1:19" s="6" customFormat="1" ht="22.5" customHeight="1">
      <c r="A462" s="19">
        <v>43098</v>
      </c>
      <c r="B462" s="25" t="s">
        <v>604</v>
      </c>
      <c r="C462" s="25" t="s">
        <v>634</v>
      </c>
      <c r="D462" s="37" t="s">
        <v>769</v>
      </c>
      <c r="E462" s="37" t="s">
        <v>815</v>
      </c>
      <c r="F462" s="47">
        <v>21906.46</v>
      </c>
      <c r="G462" s="8"/>
      <c r="H462" s="8"/>
      <c r="I462" s="44">
        <f>SUM(F462:H462)</f>
        <v>21906.46</v>
      </c>
      <c r="J462" s="19">
        <v>43046</v>
      </c>
      <c r="K462" s="58">
        <v>195</v>
      </c>
      <c r="L462" s="59">
        <f>+IF(K462&lt;=$I$7,I462,0)</f>
        <v>0</v>
      </c>
      <c r="M462" s="59">
        <f>+IF(K462&lt;=$I$7,0,IF(K462&lt;=$J$7,I462,0))</f>
        <v>0</v>
      </c>
      <c r="N462" s="59">
        <f>+IF(K462&lt;=$J$7,0,IF(K462&gt;=$L$7,0,IF(K462&gt;=$J$7,H462)))</f>
        <v>0</v>
      </c>
      <c r="O462" s="60">
        <f>+IF(K462&gt;=$L$7,I462,0)</f>
        <v>21906.46</v>
      </c>
      <c r="P462"/>
      <c r="Q462"/>
      <c r="R462"/>
      <c r="S462"/>
    </row>
    <row r="463" spans="1:19" s="6" customFormat="1" ht="22.5" customHeight="1">
      <c r="A463" s="19">
        <v>43018</v>
      </c>
      <c r="B463" s="23" t="s">
        <v>560</v>
      </c>
      <c r="C463" s="23" t="s">
        <v>634</v>
      </c>
      <c r="D463" s="38" t="s">
        <v>597</v>
      </c>
      <c r="E463" s="37" t="s">
        <v>815</v>
      </c>
      <c r="F463" s="8">
        <v>59472</v>
      </c>
      <c r="G463" s="8"/>
      <c r="H463" s="8"/>
      <c r="I463" s="44">
        <f>SUM(F463:H463)</f>
        <v>59472</v>
      </c>
      <c r="J463" s="19">
        <v>43046</v>
      </c>
      <c r="K463" s="58">
        <v>196</v>
      </c>
      <c r="L463" s="59">
        <f>+IF(K463&lt;=$I$7,I463,0)</f>
        <v>0</v>
      </c>
      <c r="M463" s="59">
        <f>+IF(K463&lt;=$I$7,0,IF(K463&lt;=$J$7,I463,0))</f>
        <v>0</v>
      </c>
      <c r="N463" s="59">
        <f>+IF(K463&lt;=$J$7,0,IF(K463&gt;=$L$7,0,IF(K463&gt;=$J$7,H463)))</f>
        <v>0</v>
      </c>
      <c r="O463" s="60">
        <f>+IF(K463&gt;=$L$7,I463,0)</f>
        <v>59472</v>
      </c>
      <c r="P463"/>
      <c r="Q463"/>
      <c r="R463"/>
      <c r="S463"/>
    </row>
    <row r="464" spans="1:19" s="6" customFormat="1" ht="22.5" customHeight="1">
      <c r="A464" s="19">
        <v>43026</v>
      </c>
      <c r="B464" s="23" t="s">
        <v>560</v>
      </c>
      <c r="C464" s="23" t="s">
        <v>634</v>
      </c>
      <c r="D464" s="38" t="s">
        <v>8</v>
      </c>
      <c r="E464" s="37" t="s">
        <v>815</v>
      </c>
      <c r="F464" s="8">
        <v>22420</v>
      </c>
      <c r="G464" s="8"/>
      <c r="H464" s="8"/>
      <c r="I464" s="44">
        <f>SUM(F464:H464)</f>
        <v>22420</v>
      </c>
      <c r="J464" s="19">
        <v>43046</v>
      </c>
      <c r="K464" s="58">
        <v>197</v>
      </c>
      <c r="L464" s="59">
        <f>+IF(K464&lt;=$I$7,I464,0)</f>
        <v>0</v>
      </c>
      <c r="M464" s="59">
        <f>+IF(K464&lt;=$I$7,0,IF(K464&lt;=$J$7,I464,0))</f>
        <v>0</v>
      </c>
      <c r="N464" s="59">
        <f>+IF(K464&lt;=$J$7,0,IF(K464&gt;=$L$7,0,IF(K464&gt;=$J$7,H464)))</f>
        <v>0</v>
      </c>
      <c r="O464" s="60">
        <f>+IF(K464&gt;=$L$7,I464,0)</f>
        <v>22420</v>
      </c>
      <c r="P464"/>
      <c r="Q464"/>
      <c r="R464"/>
      <c r="S464"/>
    </row>
    <row r="465" spans="1:19" s="6" customFormat="1" ht="22.5" customHeight="1">
      <c r="A465" s="19">
        <v>43021</v>
      </c>
      <c r="B465" s="23" t="s">
        <v>560</v>
      </c>
      <c r="C465" s="23" t="s">
        <v>634</v>
      </c>
      <c r="D465" s="38" t="s">
        <v>608</v>
      </c>
      <c r="E465" s="37" t="s">
        <v>815</v>
      </c>
      <c r="F465" s="8">
        <v>52864</v>
      </c>
      <c r="G465" s="8"/>
      <c r="H465" s="8"/>
      <c r="I465" s="44">
        <f>SUM(F465:H465)</f>
        <v>52864</v>
      </c>
      <c r="J465" s="19">
        <v>43046</v>
      </c>
      <c r="K465" s="58">
        <v>198</v>
      </c>
      <c r="L465" s="59">
        <f>+IF(K465&lt;=$I$7,I465,0)</f>
        <v>0</v>
      </c>
      <c r="M465" s="59">
        <f>+IF(K465&lt;=$I$7,0,IF(K465&lt;=$J$7,I465,0))</f>
        <v>0</v>
      </c>
      <c r="N465" s="59">
        <f>+IF(K465&lt;=$J$7,0,IF(K465&gt;=$L$7,0,IF(K465&gt;=$J$7,H465)))</f>
        <v>0</v>
      </c>
      <c r="O465" s="60">
        <f>+IF(K465&gt;=$L$7,I465,0)</f>
        <v>52864</v>
      </c>
      <c r="P465"/>
      <c r="Q465"/>
      <c r="R465"/>
      <c r="S465"/>
    </row>
    <row r="466" spans="1:19" s="6" customFormat="1" ht="22.5" customHeight="1">
      <c r="A466" s="19">
        <v>43105</v>
      </c>
      <c r="B466" s="23" t="s">
        <v>563</v>
      </c>
      <c r="C466" s="23" t="s">
        <v>634</v>
      </c>
      <c r="D466" s="38" t="s">
        <v>747</v>
      </c>
      <c r="E466" s="37" t="s">
        <v>815</v>
      </c>
      <c r="F466" s="8">
        <v>97350</v>
      </c>
      <c r="G466" s="8"/>
      <c r="H466" s="8"/>
      <c r="I466" s="44">
        <f>SUM(F466:H466)</f>
        <v>97350</v>
      </c>
      <c r="J466" s="19">
        <v>43021</v>
      </c>
      <c r="K466" s="58">
        <v>205</v>
      </c>
      <c r="L466" s="59">
        <f>+IF(K466&lt;=$I$7,I466,0)</f>
        <v>0</v>
      </c>
      <c r="M466" s="59">
        <f>+IF(K466&lt;=$I$7,0,IF(K466&lt;=$J$7,I466,0))</f>
        <v>0</v>
      </c>
      <c r="N466" s="59">
        <f>+IF(K466&lt;=$J$7,0,IF(K466&gt;=$L$7,0,IF(K466&gt;=$J$7,H466)))</f>
        <v>0</v>
      </c>
      <c r="O466" s="60">
        <f>+IF(K466&gt;=$L$7,I466,0)</f>
        <v>97350</v>
      </c>
      <c r="P466"/>
      <c r="Q466"/>
      <c r="R466"/>
      <c r="S466"/>
    </row>
    <row r="467" spans="1:19" s="6" customFormat="1" ht="22.5" customHeight="1">
      <c r="A467" s="19">
        <v>43130</v>
      </c>
      <c r="B467" s="23" t="s">
        <v>563</v>
      </c>
      <c r="C467" s="23" t="s">
        <v>634</v>
      </c>
      <c r="D467" s="38" t="s">
        <v>761</v>
      </c>
      <c r="E467" s="37" t="s">
        <v>815</v>
      </c>
      <c r="F467" s="8">
        <v>76700</v>
      </c>
      <c r="G467" s="8"/>
      <c r="H467" s="8"/>
      <c r="I467" s="44">
        <f>SUM(F467:H467)</f>
        <v>76700</v>
      </c>
      <c r="J467" s="19">
        <v>43036</v>
      </c>
      <c r="K467" s="58">
        <v>206</v>
      </c>
      <c r="L467" s="59">
        <f>+IF(K467&lt;=$I$7,I467,0)</f>
        <v>0</v>
      </c>
      <c r="M467" s="59">
        <f>+IF(K467&lt;=$I$7,0,IF(K467&lt;=$J$7,I467,0))</f>
        <v>0</v>
      </c>
      <c r="N467" s="59">
        <f>+IF(K467&lt;=$J$7,0,IF(K467&gt;=$L$7,0,IF(K467&gt;=$J$7,H467)))</f>
        <v>0</v>
      </c>
      <c r="O467" s="60">
        <f>+IF(K467&gt;=$L$7,I467,0)</f>
        <v>76700</v>
      </c>
      <c r="P467"/>
      <c r="Q467"/>
      <c r="R467"/>
      <c r="S467"/>
    </row>
    <row r="468" spans="1:19" s="6" customFormat="1" ht="22.5" customHeight="1">
      <c r="A468" s="19">
        <v>42935</v>
      </c>
      <c r="B468" s="23" t="s">
        <v>579</v>
      </c>
      <c r="C468" s="23" t="s">
        <v>634</v>
      </c>
      <c r="D468" s="38" t="s">
        <v>70</v>
      </c>
      <c r="E468" s="37" t="s">
        <v>815</v>
      </c>
      <c r="F468" s="8">
        <v>53736.02</v>
      </c>
      <c r="G468" s="8"/>
      <c r="H468" s="8"/>
      <c r="I468" s="44">
        <f>SUM(F468:H468)</f>
        <v>53736.02</v>
      </c>
      <c r="J468" s="19">
        <v>43056</v>
      </c>
      <c r="K468" s="58">
        <v>207</v>
      </c>
      <c r="L468" s="59">
        <f>+IF(K468&lt;=$I$7,I468,0)</f>
        <v>0</v>
      </c>
      <c r="M468" s="59">
        <f>+IF(K468&lt;=$I$7,0,IF(K468&lt;=$J$7,I468,0))</f>
        <v>0</v>
      </c>
      <c r="N468" s="59">
        <f>+IF(K468&lt;=$J$7,0,IF(K468&gt;=$L$7,0,IF(K468&gt;=$J$7,H468)))</f>
        <v>0</v>
      </c>
      <c r="O468" s="60">
        <f>+IF(K468&gt;=$L$7,I468,0)</f>
        <v>53736.02</v>
      </c>
      <c r="P468"/>
      <c r="Q468"/>
      <c r="R468"/>
      <c r="S468"/>
    </row>
    <row r="469" spans="1:19" s="12" customFormat="1" ht="22.5" customHeight="1">
      <c r="A469" s="19">
        <v>43033</v>
      </c>
      <c r="B469" s="23" t="s">
        <v>579</v>
      </c>
      <c r="C469" s="23" t="s">
        <v>634</v>
      </c>
      <c r="D469" s="38" t="s">
        <v>607</v>
      </c>
      <c r="E469" s="37" t="s">
        <v>815</v>
      </c>
      <c r="F469" s="8">
        <v>53536.02</v>
      </c>
      <c r="G469" s="8"/>
      <c r="H469" s="8"/>
      <c r="I469" s="40">
        <f>SUM(F469:H469)</f>
        <v>53536.02</v>
      </c>
      <c r="J469" s="19">
        <v>43087</v>
      </c>
      <c r="K469" s="58">
        <v>208</v>
      </c>
      <c r="L469" s="59">
        <f>+IF(K469&lt;=$I$7,I469,0)</f>
        <v>0</v>
      </c>
      <c r="M469" s="59">
        <f>+IF(K469&lt;=$I$7,0,IF(K469&lt;=$J$7,I469,0))</f>
        <v>0</v>
      </c>
      <c r="N469" s="59">
        <f>+IF(K469&lt;=$J$7,0,IF(K469&gt;=$L$7,0,IF(K469&gt;=$J$7,H469)))</f>
        <v>0</v>
      </c>
      <c r="O469" s="60">
        <f>+IF(K469&gt;=$L$7,I469,0)</f>
        <v>53536.02</v>
      </c>
      <c r="P469"/>
      <c r="Q469"/>
      <c r="R469"/>
      <c r="S469"/>
    </row>
    <row r="470" spans="1:19" s="12" customFormat="1" ht="22.5" customHeight="1">
      <c r="A470" s="19">
        <v>42954</v>
      </c>
      <c r="B470" s="23" t="s">
        <v>571</v>
      </c>
      <c r="C470" s="23" t="s">
        <v>634</v>
      </c>
      <c r="D470" s="37" t="s">
        <v>572</v>
      </c>
      <c r="E470" s="37" t="s">
        <v>815</v>
      </c>
      <c r="F470" s="8">
        <v>40540.79</v>
      </c>
      <c r="G470" s="8"/>
      <c r="H470" s="8"/>
      <c r="I470" s="40">
        <f>SUM(F470:H470)</f>
        <v>40540.79</v>
      </c>
      <c r="J470" s="19">
        <v>43040</v>
      </c>
      <c r="K470" s="58">
        <v>209</v>
      </c>
      <c r="L470" s="59">
        <f>+IF(K470&lt;=$I$7,I470,0)</f>
        <v>0</v>
      </c>
      <c r="M470" s="59">
        <f>+IF(K470&lt;=$I$7,0,IF(K470&lt;=$J$7,I470,0))</f>
        <v>0</v>
      </c>
      <c r="N470" s="59">
        <f>+IF(K470&lt;=$J$7,0,IF(K470&gt;=$L$7,0,IF(K470&gt;=$J$7,H470)))</f>
        <v>0</v>
      </c>
      <c r="O470" s="60">
        <f>+IF(K470&gt;=$L$7,I470,0)</f>
        <v>40540.79</v>
      </c>
      <c r="P470"/>
      <c r="Q470"/>
      <c r="R470"/>
      <c r="S470"/>
    </row>
    <row r="471" spans="1:19" s="12" customFormat="1" ht="22.5" customHeight="1">
      <c r="A471" s="19">
        <v>42899</v>
      </c>
      <c r="B471" s="23" t="s">
        <v>565</v>
      </c>
      <c r="C471" s="23" t="s">
        <v>634</v>
      </c>
      <c r="D471" s="37" t="s">
        <v>566</v>
      </c>
      <c r="E471" s="37" t="s">
        <v>815</v>
      </c>
      <c r="F471" s="8">
        <v>30641.65</v>
      </c>
      <c r="G471" s="8"/>
      <c r="H471" s="8"/>
      <c r="I471" s="40">
        <f>SUM(F471:H471)</f>
        <v>30641.65</v>
      </c>
      <c r="J471" s="19">
        <v>43003</v>
      </c>
      <c r="K471" s="58">
        <v>210</v>
      </c>
      <c r="L471" s="59">
        <f>+IF(K471&lt;=$I$7,I471,0)</f>
        <v>0</v>
      </c>
      <c r="M471" s="59">
        <f>+IF(K471&lt;=$I$7,0,IF(K471&lt;=$J$7,I471,0))</f>
        <v>0</v>
      </c>
      <c r="N471" s="59">
        <f>+IF(K471&lt;=$J$7,0,IF(K471&gt;=$L$7,0,IF(K471&gt;=$J$7,H471)))</f>
        <v>0</v>
      </c>
      <c r="O471" s="60">
        <f>+IF(K471&gt;=$L$7,I471,0)</f>
        <v>30641.65</v>
      </c>
      <c r="P471"/>
      <c r="Q471"/>
      <c r="R471"/>
      <c r="S471"/>
    </row>
    <row r="472" spans="1:19" s="12" customFormat="1" ht="22.5" customHeight="1">
      <c r="A472" s="19">
        <v>43004</v>
      </c>
      <c r="B472" s="23" t="s">
        <v>593</v>
      </c>
      <c r="C472" s="23" t="s">
        <v>634</v>
      </c>
      <c r="D472" s="37" t="s">
        <v>589</v>
      </c>
      <c r="E472" s="37" t="s">
        <v>815</v>
      </c>
      <c r="F472" s="8">
        <v>6844</v>
      </c>
      <c r="G472" s="8"/>
      <c r="H472" s="8"/>
      <c r="I472" s="40">
        <f>SUM(F472:H472)</f>
        <v>6844</v>
      </c>
      <c r="J472" s="19">
        <v>43003</v>
      </c>
      <c r="K472" s="58">
        <v>211</v>
      </c>
      <c r="L472" s="59">
        <f>+IF(K472&lt;=$I$7,I472,0)</f>
        <v>0</v>
      </c>
      <c r="M472" s="59">
        <f>+IF(K472&lt;=$I$7,0,IF(K472&lt;=$J$7,I472,0))</f>
        <v>0</v>
      </c>
      <c r="N472" s="59">
        <f>+IF(K472&lt;=$J$7,0,IF(K472&gt;=$L$7,0,IF(K472&gt;=$J$7,H472)))</f>
        <v>0</v>
      </c>
      <c r="O472" s="60">
        <f>+IF(K472&gt;=$L$7,I472,0)</f>
        <v>6844</v>
      </c>
      <c r="P472"/>
      <c r="Q472"/>
      <c r="R472"/>
      <c r="S472"/>
    </row>
    <row r="473" spans="1:19" s="6" customFormat="1" ht="22.5" customHeight="1">
      <c r="A473" s="19">
        <v>43004</v>
      </c>
      <c r="B473" s="23" t="s">
        <v>593</v>
      </c>
      <c r="C473" s="23" t="s">
        <v>634</v>
      </c>
      <c r="D473" s="37" t="s">
        <v>590</v>
      </c>
      <c r="E473" s="37" t="s">
        <v>815</v>
      </c>
      <c r="F473" s="8">
        <v>35667.01</v>
      </c>
      <c r="G473" s="8"/>
      <c r="H473" s="8"/>
      <c r="I473" s="44">
        <f>SUM(F473:H473)</f>
        <v>35667.01</v>
      </c>
      <c r="J473" s="19">
        <v>43003</v>
      </c>
      <c r="K473" s="58">
        <v>212</v>
      </c>
      <c r="L473" s="59">
        <f>+IF(K473&lt;=$I$7,I473,0)</f>
        <v>0</v>
      </c>
      <c r="M473" s="59">
        <f>+IF(K473&lt;=$I$7,0,IF(K473&lt;=$J$7,I473,0))</f>
        <v>0</v>
      </c>
      <c r="N473" s="59">
        <f>+IF(K473&lt;=$J$7,0,IF(K473&gt;=$L$7,0,IF(K473&gt;=$J$7,H473)))</f>
        <v>0</v>
      </c>
      <c r="O473" s="60">
        <f>+IF(K473&gt;=$L$7,I473,0)</f>
        <v>35667.01</v>
      </c>
      <c r="P473"/>
      <c r="Q473"/>
      <c r="R473"/>
      <c r="S473"/>
    </row>
    <row r="474" spans="1:19" s="6" customFormat="1" ht="22.5" customHeight="1">
      <c r="A474" s="19">
        <v>43028</v>
      </c>
      <c r="B474" s="23" t="s">
        <v>593</v>
      </c>
      <c r="C474" s="23" t="s">
        <v>634</v>
      </c>
      <c r="D474" s="37" t="s">
        <v>611</v>
      </c>
      <c r="E474" s="37" t="s">
        <v>815</v>
      </c>
      <c r="F474" s="8">
        <v>94105</v>
      </c>
      <c r="G474" s="8"/>
      <c r="H474" s="8"/>
      <c r="I474" s="40">
        <f>SUM(F474:H474)</f>
        <v>94105</v>
      </c>
      <c r="J474" s="19">
        <v>43003</v>
      </c>
      <c r="K474" s="58">
        <v>213</v>
      </c>
      <c r="L474" s="59">
        <f>+IF(K474&lt;=$I$7,I474,0)</f>
        <v>0</v>
      </c>
      <c r="M474" s="59">
        <f>+IF(K474&lt;=$I$7,0,IF(K474&lt;=$J$7,I474,0))</f>
        <v>0</v>
      </c>
      <c r="N474" s="59">
        <f>+IF(K474&lt;=$J$7,0,IF(K474&gt;=$L$7,0,IF(K474&gt;=$J$7,H474)))</f>
        <v>0</v>
      </c>
      <c r="O474" s="60">
        <f>+IF(K474&gt;=$L$7,I474,0)</f>
        <v>94105</v>
      </c>
      <c r="P474"/>
      <c r="Q474"/>
      <c r="R474"/>
      <c r="S474"/>
    </row>
    <row r="475" spans="1:19" s="6" customFormat="1" ht="22.5" customHeight="1">
      <c r="A475" s="19">
        <v>42675</v>
      </c>
      <c r="B475" s="23" t="s">
        <v>593</v>
      </c>
      <c r="C475" s="23" t="s">
        <v>634</v>
      </c>
      <c r="D475" s="37" t="s">
        <v>688</v>
      </c>
      <c r="E475" s="37" t="s">
        <v>815</v>
      </c>
      <c r="F475" s="8">
        <v>51807.64</v>
      </c>
      <c r="G475" s="8"/>
      <c r="H475" s="8"/>
      <c r="I475" s="44">
        <f>SUM(F475:H475)</f>
        <v>51807.64</v>
      </c>
      <c r="J475" s="19">
        <v>43003</v>
      </c>
      <c r="K475" s="58">
        <v>214</v>
      </c>
      <c r="L475" s="59">
        <f>+IF(K475&lt;=$I$7,I475,0)</f>
        <v>0</v>
      </c>
      <c r="M475" s="59">
        <f>+IF(K475&lt;=$I$7,0,IF(K475&lt;=$J$7,I475,0))</f>
        <v>0</v>
      </c>
      <c r="N475" s="59">
        <f>+IF(K475&lt;=$J$7,0,IF(K475&gt;=$L$7,0,IF(K475&gt;=$J$7,H475)))</f>
        <v>0</v>
      </c>
      <c r="O475" s="60">
        <f>+IF(K475&gt;=$L$7,I475,0)</f>
        <v>51807.64</v>
      </c>
      <c r="P475"/>
      <c r="Q475"/>
      <c r="R475"/>
      <c r="S475"/>
    </row>
    <row r="476" spans="1:19" s="6" customFormat="1" ht="22.5" customHeight="1">
      <c r="A476" s="19">
        <v>43091</v>
      </c>
      <c r="B476" s="23" t="s">
        <v>593</v>
      </c>
      <c r="C476" s="23" t="s">
        <v>634</v>
      </c>
      <c r="D476" s="37" t="s">
        <v>740</v>
      </c>
      <c r="E476" s="37" t="s">
        <v>815</v>
      </c>
      <c r="F476" s="8">
        <v>53446.7</v>
      </c>
      <c r="G476" s="8"/>
      <c r="H476" s="8"/>
      <c r="I476" s="44">
        <f>SUM(F476:H476)</f>
        <v>53446.7</v>
      </c>
      <c r="J476" s="19">
        <v>43003</v>
      </c>
      <c r="K476" s="58">
        <v>215</v>
      </c>
      <c r="L476" s="59">
        <f>+IF(K476&lt;=$I$7,I476,0)</f>
        <v>0</v>
      </c>
      <c r="M476" s="59">
        <f>+IF(K476&lt;=$I$7,0,IF(K476&lt;=$J$7,I476,0))</f>
        <v>0</v>
      </c>
      <c r="N476" s="59">
        <f>+IF(K476&lt;=$J$7,0,IF(K476&gt;=$L$7,0,IF(K476&gt;=$J$7,H476)))</f>
        <v>0</v>
      </c>
      <c r="O476" s="60">
        <f>+IF(K476&gt;=$L$7,I476,0)</f>
        <v>53446.7</v>
      </c>
      <c r="P476"/>
      <c r="Q476"/>
      <c r="R476"/>
      <c r="S476"/>
    </row>
    <row r="477" spans="1:19" s="6" customFormat="1" ht="22.5" customHeight="1">
      <c r="A477" s="19">
        <v>42929</v>
      </c>
      <c r="B477" s="23" t="s">
        <v>586</v>
      </c>
      <c r="C477" s="23" t="s">
        <v>634</v>
      </c>
      <c r="D477" s="37" t="s">
        <v>587</v>
      </c>
      <c r="E477" s="37" t="s">
        <v>815</v>
      </c>
      <c r="F477" s="8">
        <v>12722.29</v>
      </c>
      <c r="G477" s="8"/>
      <c r="H477" s="8"/>
      <c r="I477" s="44">
        <f>SUM(F477:H477)</f>
        <v>12722.29</v>
      </c>
      <c r="J477" s="19">
        <v>42816</v>
      </c>
      <c r="K477" s="58">
        <v>223</v>
      </c>
      <c r="L477" s="59">
        <f>+IF(K477&lt;=$I$7,I477,0)</f>
        <v>0</v>
      </c>
      <c r="M477" s="59">
        <f>+IF(K477&lt;=$I$7,0,IF(K477&lt;=$J$7,I477,0))</f>
        <v>0</v>
      </c>
      <c r="N477" s="59">
        <f>+IF(K477&lt;=$J$7,0,IF(K477&gt;=$L$7,0,IF(K477&gt;=$J$7,H477)))</f>
        <v>0</v>
      </c>
      <c r="O477" s="60">
        <f>+IF(K477&gt;=$L$7,I477,0)</f>
        <v>12722.29</v>
      </c>
      <c r="P477"/>
      <c r="Q477"/>
      <c r="R477"/>
      <c r="S477"/>
    </row>
    <row r="478" spans="1:19" s="6" customFormat="1" ht="22.5" customHeight="1">
      <c r="A478" s="19">
        <v>43021</v>
      </c>
      <c r="B478" s="23" t="s">
        <v>595</v>
      </c>
      <c r="C478" s="23" t="s">
        <v>634</v>
      </c>
      <c r="D478" s="37" t="s">
        <v>596</v>
      </c>
      <c r="E478" s="37" t="s">
        <v>815</v>
      </c>
      <c r="F478" s="8">
        <v>16941.57</v>
      </c>
      <c r="G478" s="8"/>
      <c r="H478" s="8"/>
      <c r="I478" s="44">
        <f>SUM(F478:H478)</f>
        <v>16941.57</v>
      </c>
      <c r="J478" s="19">
        <v>42823</v>
      </c>
      <c r="K478" s="58">
        <v>224</v>
      </c>
      <c r="L478" s="59">
        <f>+IF(K478&lt;=$I$7,I478,0)</f>
        <v>0</v>
      </c>
      <c r="M478" s="59">
        <f>+IF(K478&lt;=$I$7,0,IF(K478&lt;=$J$7,I478,0))</f>
        <v>0</v>
      </c>
      <c r="N478" s="59">
        <f>+IF(K478&lt;=$J$7,0,IF(K478&gt;=$L$7,0,IF(K478&gt;=$J$7,H478)))</f>
        <v>0</v>
      </c>
      <c r="O478" s="60">
        <f>+IF(K478&gt;=$L$7,I478,0)</f>
        <v>16941.57</v>
      </c>
      <c r="P478"/>
      <c r="Q478"/>
      <c r="R478"/>
      <c r="S478"/>
    </row>
    <row r="479" spans="1:19" s="6" customFormat="1" ht="22.5" customHeight="1">
      <c r="A479" s="19">
        <v>42997</v>
      </c>
      <c r="B479" s="23" t="s">
        <v>591</v>
      </c>
      <c r="C479" s="23" t="s">
        <v>634</v>
      </c>
      <c r="D479" s="37" t="s">
        <v>592</v>
      </c>
      <c r="E479" s="37" t="s">
        <v>815</v>
      </c>
      <c r="F479" s="8">
        <v>15400</v>
      </c>
      <c r="G479" s="8"/>
      <c r="H479" s="8"/>
      <c r="I479" s="44">
        <f>SUM(F479:H479)</f>
        <v>15400</v>
      </c>
      <c r="J479" s="19">
        <v>42947</v>
      </c>
      <c r="K479" s="58">
        <v>245</v>
      </c>
      <c r="L479" s="59">
        <f>+IF(K479&lt;=$I$7,I479,0)</f>
        <v>0</v>
      </c>
      <c r="M479" s="59">
        <f>+IF(K479&lt;=$I$7,0,IF(K479&lt;=$J$7,I479,0))</f>
        <v>0</v>
      </c>
      <c r="N479" s="59">
        <f>+IF(K479&lt;=$J$7,0,IF(K479&gt;=$L$7,0,IF(K479&gt;=$J$7,H479)))</f>
        <v>0</v>
      </c>
      <c r="O479" s="60">
        <f>+IF(K479&gt;=$L$7,I479,0)</f>
        <v>15400</v>
      </c>
      <c r="P479"/>
      <c r="Q479"/>
      <c r="R479"/>
      <c r="S479"/>
    </row>
    <row r="480" spans="1:19" s="6" customFormat="1" ht="22.5" customHeight="1">
      <c r="A480" s="19">
        <v>41065</v>
      </c>
      <c r="B480" s="23" t="s">
        <v>407</v>
      </c>
      <c r="C480" s="23" t="s">
        <v>634</v>
      </c>
      <c r="D480" s="38" t="s">
        <v>284</v>
      </c>
      <c r="E480" s="37" t="s">
        <v>815</v>
      </c>
      <c r="F480" s="8">
        <v>113858.18</v>
      </c>
      <c r="G480" s="8"/>
      <c r="H480" s="8"/>
      <c r="I480" s="44">
        <f>SUM(F480:H480)</f>
        <v>113858.18</v>
      </c>
      <c r="J480" s="19">
        <v>42997</v>
      </c>
      <c r="K480" s="58">
        <v>287</v>
      </c>
      <c r="L480" s="59">
        <f>+IF(K480&lt;=$I$7,I480,0)</f>
        <v>0</v>
      </c>
      <c r="M480" s="59">
        <f>+IF(K480&lt;=$I$7,0,IF(K480&lt;=$J$7,I480,0))</f>
        <v>0</v>
      </c>
      <c r="N480" s="59">
        <f>+IF(K480&lt;=$J$7,0,IF(K480&gt;=$L$7,0,IF(K480&gt;=$J$7,H480)))</f>
        <v>0</v>
      </c>
      <c r="O480" s="60">
        <f>+IF(K480&gt;=$L$7,I480,0)</f>
        <v>113858.18</v>
      </c>
      <c r="P480"/>
      <c r="Q480"/>
      <c r="R480"/>
      <c r="S480"/>
    </row>
    <row r="481" spans="1:19" s="6" customFormat="1" ht="22.5" customHeight="1">
      <c r="A481" s="19">
        <v>41065</v>
      </c>
      <c r="B481" s="23" t="s">
        <v>407</v>
      </c>
      <c r="C481" s="23" t="s">
        <v>634</v>
      </c>
      <c r="D481" s="38" t="s">
        <v>285</v>
      </c>
      <c r="E481" s="37" t="s">
        <v>815</v>
      </c>
      <c r="F481" s="8">
        <v>165183.26</v>
      </c>
      <c r="G481" s="8"/>
      <c r="H481" s="8"/>
      <c r="I481" s="44">
        <f>SUM(F481:H481)</f>
        <v>165183.26</v>
      </c>
      <c r="J481" s="19">
        <v>43017</v>
      </c>
      <c r="K481" s="58">
        <v>288</v>
      </c>
      <c r="L481" s="59">
        <f>+IF(K481&lt;=$I$7,I481,0)</f>
        <v>0</v>
      </c>
      <c r="M481" s="59">
        <f>+IF(K481&lt;=$I$7,0,IF(K481&lt;=$J$7,I481,0))</f>
        <v>0</v>
      </c>
      <c r="N481" s="59">
        <f>+IF(K481&lt;=$J$7,0,IF(K481&gt;=$L$7,0,IF(K481&gt;=$J$7,H481)))</f>
        <v>0</v>
      </c>
      <c r="O481" s="60">
        <f>+IF(K481&gt;=$L$7,I481,0)</f>
        <v>165183.26</v>
      </c>
      <c r="P481"/>
      <c r="Q481"/>
      <c r="R481"/>
      <c r="S481"/>
    </row>
    <row r="482" spans="1:19" s="6" customFormat="1" ht="22.5" customHeight="1">
      <c r="A482" s="19" t="s">
        <v>318</v>
      </c>
      <c r="B482" s="23" t="s">
        <v>169</v>
      </c>
      <c r="C482" s="23" t="s">
        <v>634</v>
      </c>
      <c r="D482" s="38" t="s">
        <v>47</v>
      </c>
      <c r="E482" s="37" t="s">
        <v>815</v>
      </c>
      <c r="F482" s="8">
        <v>25000</v>
      </c>
      <c r="G482" s="8"/>
      <c r="H482" s="8"/>
      <c r="I482" s="44">
        <f>SUM(F482:H482)</f>
        <v>25000</v>
      </c>
      <c r="J482" s="19">
        <v>42867</v>
      </c>
      <c r="K482" s="58">
        <v>304</v>
      </c>
      <c r="L482" s="59">
        <f>+IF(K482&lt;=$I$7,I482,0)</f>
        <v>0</v>
      </c>
      <c r="M482" s="59">
        <f>+IF(K482&lt;=$I$7,0,IF(K482&lt;=$J$7,I482,0))</f>
        <v>0</v>
      </c>
      <c r="N482" s="59">
        <f>+IF(K482&lt;=$J$7,0,IF(K482&gt;=$L$7,0,IF(K482&gt;=$J$7,H482)))</f>
        <v>0</v>
      </c>
      <c r="O482" s="60">
        <f>+IF(K482&gt;=$L$7,I482,0)</f>
        <v>25000</v>
      </c>
      <c r="P482"/>
      <c r="Q482"/>
      <c r="R482"/>
      <c r="S482"/>
    </row>
    <row r="483" spans="1:19" s="6" customFormat="1" ht="22.5" customHeight="1">
      <c r="A483" s="19" t="s">
        <v>319</v>
      </c>
      <c r="B483" s="23" t="s">
        <v>67</v>
      </c>
      <c r="C483" s="23" t="s">
        <v>634</v>
      </c>
      <c r="D483" s="37" t="s">
        <v>68</v>
      </c>
      <c r="E483" s="37" t="s">
        <v>815</v>
      </c>
      <c r="F483" s="50"/>
      <c r="G483" s="8">
        <f>361754-22414.1</f>
        <v>339339.9</v>
      </c>
      <c r="H483" s="8"/>
      <c r="I483" s="44">
        <f>SUM(G483:H483)</f>
        <v>339339.9</v>
      </c>
      <c r="J483" s="19">
        <v>42811</v>
      </c>
      <c r="K483" s="58">
        <v>306</v>
      </c>
      <c r="L483" s="59">
        <f>+IF(K483&lt;=$I$7,I483,0)</f>
        <v>0</v>
      </c>
      <c r="M483" s="59">
        <f>+IF(K483&lt;=$I$7,0,IF(K483&lt;=$J$7,I483,0))</f>
        <v>0</v>
      </c>
      <c r="N483" s="59">
        <f>+IF(K483&lt;=$J$7,0,IF(K483&gt;=$L$7,0,IF(K483&gt;=$J$7,H483)))</f>
        <v>0</v>
      </c>
      <c r="O483" s="60">
        <f>+IF(K483&gt;=$L$7,I483,0)</f>
        <v>339339.9</v>
      </c>
      <c r="P483"/>
      <c r="Q483"/>
      <c r="R483"/>
      <c r="S483"/>
    </row>
    <row r="484" spans="1:19" s="6" customFormat="1" ht="22.5" customHeight="1">
      <c r="A484" s="19" t="s">
        <v>347</v>
      </c>
      <c r="B484" s="23" t="s">
        <v>163</v>
      </c>
      <c r="C484" s="23" t="s">
        <v>634</v>
      </c>
      <c r="D484" s="38" t="s">
        <v>164</v>
      </c>
      <c r="E484" s="37" t="s">
        <v>815</v>
      </c>
      <c r="F484" s="8">
        <v>24065.24</v>
      </c>
      <c r="G484" s="8"/>
      <c r="H484" s="8"/>
      <c r="I484" s="44">
        <f>SUM(F484:H484)</f>
        <v>24065.24</v>
      </c>
      <c r="J484" s="19">
        <v>42811</v>
      </c>
      <c r="K484" s="58">
        <v>307</v>
      </c>
      <c r="L484" s="59">
        <f>+IF(K484&lt;=$I$7,I484,0)</f>
        <v>0</v>
      </c>
      <c r="M484" s="59">
        <f>+IF(K484&lt;=$I$7,0,IF(K484&lt;=$J$7,I484,0))</f>
        <v>0</v>
      </c>
      <c r="N484" s="59">
        <f>+IF(K484&lt;=$J$7,0,IF(K484&gt;=$L$7,0,IF(K484&gt;=$J$7,H484)))</f>
        <v>0</v>
      </c>
      <c r="O484" s="60">
        <f>+IF(K484&gt;=$L$7,I484,0)</f>
        <v>24065.24</v>
      </c>
      <c r="P484"/>
      <c r="Q484"/>
      <c r="R484"/>
      <c r="S484"/>
    </row>
    <row r="485" spans="1:19" s="7" customFormat="1" ht="22.5" customHeight="1">
      <c r="A485" s="19" t="s">
        <v>348</v>
      </c>
      <c r="B485" s="23" t="s">
        <v>163</v>
      </c>
      <c r="C485" s="23" t="s">
        <v>634</v>
      </c>
      <c r="D485" s="38" t="s">
        <v>165</v>
      </c>
      <c r="E485" s="37" t="s">
        <v>815</v>
      </c>
      <c r="F485" s="8">
        <v>6875.78</v>
      </c>
      <c r="G485" s="8"/>
      <c r="H485" s="8"/>
      <c r="I485" s="44">
        <f>SUM(F485:H485)</f>
        <v>6875.78</v>
      </c>
      <c r="J485" s="19">
        <v>42811</v>
      </c>
      <c r="K485" s="58">
        <v>308</v>
      </c>
      <c r="L485" s="59">
        <f>+IF(K485&lt;=$I$7,I485,0)</f>
        <v>0</v>
      </c>
      <c r="M485" s="59">
        <f>+IF(K485&lt;=$I$7,0,IF(K485&lt;=$J$7,I485,0))</f>
        <v>0</v>
      </c>
      <c r="N485" s="59">
        <f>+IF(K485&lt;=$J$7,0,IF(K485&gt;=$L$7,0,IF(K485&gt;=$J$7,H485)))</f>
        <v>0</v>
      </c>
      <c r="O485" s="60">
        <f>+IF(K485&gt;=$L$7,I485,0)</f>
        <v>6875.78</v>
      </c>
      <c r="P485"/>
      <c r="Q485"/>
      <c r="R485"/>
      <c r="S485"/>
    </row>
    <row r="486" spans="1:19" s="7" customFormat="1" ht="22.5" customHeight="1">
      <c r="A486" s="19" t="s">
        <v>320</v>
      </c>
      <c r="B486" s="23" t="s">
        <v>163</v>
      </c>
      <c r="C486" s="23" t="s">
        <v>634</v>
      </c>
      <c r="D486" s="38" t="s">
        <v>166</v>
      </c>
      <c r="E486" s="37" t="s">
        <v>815</v>
      </c>
      <c r="F486" s="8">
        <v>23693</v>
      </c>
      <c r="G486" s="8"/>
      <c r="H486" s="8"/>
      <c r="I486" s="40">
        <f>SUM(F486:H486)</f>
        <v>23693</v>
      </c>
      <c r="J486" s="19">
        <v>42867</v>
      </c>
      <c r="K486" s="58">
        <v>309</v>
      </c>
      <c r="L486" s="59">
        <f>+IF(K486&lt;=$I$7,I486,0)</f>
        <v>0</v>
      </c>
      <c r="M486" s="59">
        <f>+IF(K486&lt;=$I$7,0,IF(K486&lt;=$J$7,I486,0))</f>
        <v>0</v>
      </c>
      <c r="N486" s="59">
        <f>+IF(K486&lt;=$J$7,0,IF(K486&gt;=$L$7,0,IF(K486&gt;=$J$7,H486)))</f>
        <v>0</v>
      </c>
      <c r="O486" s="60">
        <f>+IF(K486&gt;=$L$7,I486,0)</f>
        <v>23693</v>
      </c>
      <c r="P486"/>
      <c r="Q486"/>
      <c r="R486"/>
      <c r="S486"/>
    </row>
    <row r="487" spans="1:19" s="12" customFormat="1" ht="22.5" customHeight="1">
      <c r="A487" s="19" t="s">
        <v>320</v>
      </c>
      <c r="B487" s="23" t="s">
        <v>163</v>
      </c>
      <c r="C487" s="23" t="s">
        <v>634</v>
      </c>
      <c r="D487" s="38" t="s">
        <v>167</v>
      </c>
      <c r="E487" s="37" t="s">
        <v>815</v>
      </c>
      <c r="F487" s="8">
        <v>6184.78</v>
      </c>
      <c r="G487" s="8"/>
      <c r="H487" s="8"/>
      <c r="I487" s="40">
        <f>SUM(F487:H487)</f>
        <v>6184.78</v>
      </c>
      <c r="J487" s="19">
        <v>43004</v>
      </c>
      <c r="K487" s="58">
        <v>310</v>
      </c>
      <c r="L487" s="59">
        <f>+IF(K487&lt;=$I$7,I487,0)</f>
        <v>0</v>
      </c>
      <c r="M487" s="59">
        <f>+IF(K487&lt;=$I$7,0,IF(K487&lt;=$J$7,I487,0))</f>
        <v>0</v>
      </c>
      <c r="N487" s="59">
        <f>+IF(K487&lt;=$J$7,0,IF(K487&gt;=$L$7,0,IF(K487&gt;=$J$7,H487)))</f>
        <v>0</v>
      </c>
      <c r="O487" s="60">
        <f>+IF(K487&gt;=$L$7,I487,0)</f>
        <v>6184.78</v>
      </c>
      <c r="P487"/>
      <c r="Q487"/>
      <c r="R487"/>
      <c r="S487"/>
    </row>
    <row r="488" spans="1:19" s="12" customFormat="1" ht="22.5" customHeight="1">
      <c r="A488" s="19" t="s">
        <v>349</v>
      </c>
      <c r="B488" s="23" t="s">
        <v>163</v>
      </c>
      <c r="C488" s="23" t="s">
        <v>634</v>
      </c>
      <c r="D488" s="38" t="s">
        <v>168</v>
      </c>
      <c r="E488" s="37" t="s">
        <v>815</v>
      </c>
      <c r="F488" s="8">
        <v>1503.36</v>
      </c>
      <c r="G488" s="8"/>
      <c r="H488" s="8"/>
      <c r="I488" s="40">
        <f>SUM(F488:H488)</f>
        <v>1503.36</v>
      </c>
      <c r="J488" s="19">
        <v>42709</v>
      </c>
      <c r="K488" s="58">
        <v>311</v>
      </c>
      <c r="L488" s="59">
        <f>+IF(K488&lt;=$I$7,I488,0)</f>
        <v>0</v>
      </c>
      <c r="M488" s="59">
        <f>+IF(K488&lt;=$I$7,0,IF(K488&lt;=$J$7,I488,0))</f>
        <v>0</v>
      </c>
      <c r="N488" s="59">
        <f>+IF(K488&lt;=$J$7,0,IF(K488&gt;=$L$7,0,IF(K488&gt;=$J$7,H488)))</f>
        <v>0</v>
      </c>
      <c r="O488" s="60">
        <f>+IF(K488&gt;=$L$7,I488,0)</f>
        <v>1503.36</v>
      </c>
      <c r="P488"/>
      <c r="Q488"/>
      <c r="R488"/>
      <c r="S488"/>
    </row>
    <row r="489" spans="1:19" s="12" customFormat="1" ht="22.5" customHeight="1">
      <c r="A489" s="19" t="s">
        <v>321</v>
      </c>
      <c r="B489" s="23" t="s">
        <v>163</v>
      </c>
      <c r="C489" s="23" t="s">
        <v>634</v>
      </c>
      <c r="D489" s="38" t="s">
        <v>350</v>
      </c>
      <c r="E489" s="37" t="s">
        <v>815</v>
      </c>
      <c r="F489" s="8">
        <v>129886.94</v>
      </c>
      <c r="G489" s="8"/>
      <c r="H489" s="8"/>
      <c r="I489" s="40">
        <f>SUM(F489:H489)</f>
        <v>129886.94</v>
      </c>
      <c r="J489" s="19">
        <v>42957</v>
      </c>
      <c r="K489" s="58">
        <v>312</v>
      </c>
      <c r="L489" s="59">
        <f>+IF(K489&lt;=$I$7,I489,0)</f>
        <v>0</v>
      </c>
      <c r="M489" s="59">
        <f>+IF(K489&lt;=$I$7,0,IF(K489&lt;=$J$7,I489,0))</f>
        <v>0</v>
      </c>
      <c r="N489" s="59">
        <f>+IF(K489&lt;=$J$7,0,IF(K489&gt;=$L$7,0,IF(K489&gt;=$J$7,H489)))</f>
        <v>0</v>
      </c>
      <c r="O489" s="60">
        <f>+IF(K489&gt;=$L$7,I489,0)</f>
        <v>129886.94</v>
      </c>
      <c r="P489"/>
      <c r="Q489"/>
      <c r="R489"/>
      <c r="S489"/>
    </row>
    <row r="490" spans="1:19" s="12" customFormat="1" ht="22.5" customHeight="1">
      <c r="A490" s="19" t="s">
        <v>322</v>
      </c>
      <c r="B490" s="23" t="s">
        <v>163</v>
      </c>
      <c r="C490" s="23" t="s">
        <v>634</v>
      </c>
      <c r="D490" s="38" t="s">
        <v>225</v>
      </c>
      <c r="E490" s="37" t="s">
        <v>815</v>
      </c>
      <c r="F490" s="8">
        <v>5365</v>
      </c>
      <c r="G490" s="8"/>
      <c r="H490" s="8"/>
      <c r="I490" s="40">
        <f>SUM(F490:H490)</f>
        <v>5365</v>
      </c>
      <c r="J490" s="19">
        <v>42958</v>
      </c>
      <c r="K490" s="58">
        <v>313</v>
      </c>
      <c r="L490" s="59">
        <f>+IF(K490&lt;=$I$7,I490,0)</f>
        <v>0</v>
      </c>
      <c r="M490" s="59">
        <f>+IF(K490&lt;=$I$7,0,IF(K490&lt;=$J$7,I490,0))</f>
        <v>0</v>
      </c>
      <c r="N490" s="59">
        <f>+IF(K490&lt;=$J$7,0,IF(K490&gt;=$L$7,0,IF(K490&gt;=$J$7,H490)))</f>
        <v>0</v>
      </c>
      <c r="O490" s="60">
        <f>+IF(K490&gt;=$L$7,I490,0)</f>
        <v>5365</v>
      </c>
      <c r="P490"/>
      <c r="Q490"/>
      <c r="R490"/>
      <c r="S490"/>
    </row>
    <row r="491" spans="1:19" s="12" customFormat="1" ht="22.5" customHeight="1">
      <c r="A491" s="19" t="s">
        <v>388</v>
      </c>
      <c r="B491" s="23" t="s">
        <v>233</v>
      </c>
      <c r="C491" s="23" t="s">
        <v>634</v>
      </c>
      <c r="D491" s="38" t="s">
        <v>234</v>
      </c>
      <c r="E491" s="37" t="s">
        <v>815</v>
      </c>
      <c r="F491" s="8">
        <v>102842.9</v>
      </c>
      <c r="G491" s="8"/>
      <c r="H491" s="8"/>
      <c r="I491" s="40">
        <f>SUM(F491:H491)</f>
        <v>102842.9</v>
      </c>
      <c r="J491" s="19" t="s">
        <v>348</v>
      </c>
      <c r="K491" s="58">
        <v>365</v>
      </c>
      <c r="L491" s="59">
        <f>+IF(K491&lt;=$I$7,I491,0)</f>
        <v>0</v>
      </c>
      <c r="M491" s="59">
        <f>+IF(K491&lt;=$I$7,0,IF(K491&lt;=$J$7,I491,0))</f>
        <v>0</v>
      </c>
      <c r="N491" s="59">
        <f>+IF(K491&lt;=$J$7,0,IF(K491&gt;=$L$7,0,IF(K491&gt;=$J$7,H491)))</f>
        <v>0</v>
      </c>
      <c r="O491" s="60">
        <f>+IF(K491&gt;=$L$7,I491,0)</f>
        <v>102842.9</v>
      </c>
      <c r="P491"/>
      <c r="Q491"/>
      <c r="R491"/>
      <c r="S491"/>
    </row>
    <row r="492" spans="1:19" s="12" customFormat="1" ht="22.5" customHeight="1">
      <c r="A492" s="19" t="s">
        <v>326</v>
      </c>
      <c r="B492" s="23" t="s">
        <v>235</v>
      </c>
      <c r="C492" s="23" t="s">
        <v>634</v>
      </c>
      <c r="D492" s="38" t="s">
        <v>70</v>
      </c>
      <c r="E492" s="37" t="s">
        <v>815</v>
      </c>
      <c r="F492" s="8">
        <v>29500</v>
      </c>
      <c r="G492" s="8"/>
      <c r="H492" s="8"/>
      <c r="I492" s="40">
        <f>SUM(F492:H492)</f>
        <v>29500</v>
      </c>
      <c r="J492" s="19" t="s">
        <v>320</v>
      </c>
      <c r="K492" s="58">
        <v>366</v>
      </c>
      <c r="L492" s="59">
        <f>+IF(K492&lt;=$I$7,I492,0)</f>
        <v>0</v>
      </c>
      <c r="M492" s="59">
        <f>+IF(K492&lt;=$I$7,0,IF(K492&lt;=$J$7,I492,0))</f>
        <v>0</v>
      </c>
      <c r="N492" s="59">
        <f>+IF(K492&lt;=$J$7,0,IF(K492&gt;=$L$7,0,IF(K492&gt;=$J$7,H492)))</f>
        <v>0</v>
      </c>
      <c r="O492" s="60">
        <f>+IF(K492&gt;=$L$7,I492,0)</f>
        <v>29500</v>
      </c>
      <c r="P492"/>
      <c r="Q492"/>
      <c r="R492"/>
      <c r="S492"/>
    </row>
    <row r="493" spans="1:19" s="12" customFormat="1" ht="22.5" customHeight="1">
      <c r="A493" s="19" t="s">
        <v>391</v>
      </c>
      <c r="B493" s="23" t="s">
        <v>235</v>
      </c>
      <c r="C493" s="23" t="s">
        <v>634</v>
      </c>
      <c r="D493" s="38" t="s">
        <v>236</v>
      </c>
      <c r="E493" s="37" t="s">
        <v>815</v>
      </c>
      <c r="F493" s="8">
        <v>3835</v>
      </c>
      <c r="G493" s="8"/>
      <c r="H493" s="8"/>
      <c r="I493" s="40">
        <f>SUM(F493:H493)</f>
        <v>3835</v>
      </c>
      <c r="J493" s="19" t="s">
        <v>320</v>
      </c>
      <c r="K493" s="58">
        <v>367</v>
      </c>
      <c r="L493" s="59">
        <f>+IF(K493&lt;=$I$7,I493,0)</f>
        <v>0</v>
      </c>
      <c r="M493" s="59">
        <f>+IF(K493&lt;=$I$7,0,IF(K493&lt;=$J$7,I493,0))</f>
        <v>0</v>
      </c>
      <c r="N493" s="59">
        <f>+IF(K493&lt;=$J$7,0,IF(K493&gt;=$L$7,0,IF(K493&gt;=$J$7,H493)))</f>
        <v>0</v>
      </c>
      <c r="O493" s="60">
        <f>+IF(K493&gt;=$L$7,I493,0)</f>
        <v>3835</v>
      </c>
      <c r="P493"/>
      <c r="Q493"/>
      <c r="R493"/>
      <c r="S493"/>
    </row>
    <row r="494" spans="1:19" s="12" customFormat="1" ht="22.5" customHeight="1">
      <c r="A494" s="19" t="s">
        <v>379</v>
      </c>
      <c r="B494" s="23" t="s">
        <v>235</v>
      </c>
      <c r="C494" s="23" t="s">
        <v>634</v>
      </c>
      <c r="D494" s="38" t="s">
        <v>47</v>
      </c>
      <c r="E494" s="37" t="s">
        <v>815</v>
      </c>
      <c r="F494" s="8">
        <v>215586</v>
      </c>
      <c r="G494" s="8"/>
      <c r="H494" s="8"/>
      <c r="I494" s="40">
        <f>SUM(F494:H494)</f>
        <v>215586</v>
      </c>
      <c r="J494" s="19" t="s">
        <v>349</v>
      </c>
      <c r="K494" s="58">
        <v>368</v>
      </c>
      <c r="L494" s="59">
        <f>+IF(K494&lt;=$I$7,I494,0)</f>
        <v>0</v>
      </c>
      <c r="M494" s="59">
        <f>+IF(K494&lt;=$I$7,0,IF(K494&lt;=$J$7,I494,0))</f>
        <v>0</v>
      </c>
      <c r="N494" s="59">
        <f>+IF(K494&lt;=$J$7,0,IF(K494&gt;=$L$7,0,IF(K494&gt;=$J$7,H494)))</f>
        <v>0</v>
      </c>
      <c r="O494" s="60">
        <f>+IF(K494&gt;=$L$7,I494,0)</f>
        <v>215586</v>
      </c>
      <c r="P494"/>
      <c r="Q494"/>
      <c r="R494"/>
      <c r="S494"/>
    </row>
    <row r="495" spans="1:19" s="12" customFormat="1" ht="22.5" customHeight="1">
      <c r="A495" s="19">
        <v>41130</v>
      </c>
      <c r="B495" s="23" t="s">
        <v>237</v>
      </c>
      <c r="C495" s="23" t="s">
        <v>634</v>
      </c>
      <c r="D495" s="38" t="s">
        <v>69</v>
      </c>
      <c r="E495" s="37" t="s">
        <v>815</v>
      </c>
      <c r="F495" s="8">
        <v>142680</v>
      </c>
      <c r="G495" s="8"/>
      <c r="H495" s="8"/>
      <c r="I495" s="40">
        <f>SUM(F495:H495)</f>
        <v>142680</v>
      </c>
      <c r="J495" s="19" t="s">
        <v>355</v>
      </c>
      <c r="K495" s="58">
        <v>381</v>
      </c>
      <c r="L495" s="59">
        <f>+IF(K495&lt;=$I$7,I495,0)</f>
        <v>0</v>
      </c>
      <c r="M495" s="59">
        <f>+IF(K495&lt;=$I$7,0,IF(K495&lt;=$J$7,I495,0))</f>
        <v>0</v>
      </c>
      <c r="N495" s="59">
        <f>+IF(K495&lt;=$J$7,0,IF(K495&gt;=$L$7,0,IF(K495&gt;=$J$7,H495)))</f>
        <v>0</v>
      </c>
      <c r="O495" s="60">
        <f>+IF(K495&gt;=$L$7,I495,0)</f>
        <v>142680</v>
      </c>
      <c r="P495"/>
      <c r="Q495"/>
      <c r="R495"/>
      <c r="S495"/>
    </row>
    <row r="496" spans="1:19" s="12" customFormat="1" ht="22.5" customHeight="1">
      <c r="A496" s="19">
        <v>40844</v>
      </c>
      <c r="B496" s="23" t="s">
        <v>247</v>
      </c>
      <c r="C496" s="23" t="s">
        <v>634</v>
      </c>
      <c r="D496" s="38" t="s">
        <v>219</v>
      </c>
      <c r="E496" s="37" t="s">
        <v>815</v>
      </c>
      <c r="F496" s="8">
        <v>2732.67</v>
      </c>
      <c r="G496" s="8"/>
      <c r="H496" s="8"/>
      <c r="I496" s="40">
        <f>SUM(F496:H496)</f>
        <v>2732.67</v>
      </c>
      <c r="J496" s="19" t="s">
        <v>390</v>
      </c>
      <c r="K496" s="58">
        <v>427</v>
      </c>
      <c r="L496" s="59">
        <f>+IF(K496&lt;=$I$7,I496,0)</f>
        <v>0</v>
      </c>
      <c r="M496" s="59">
        <f>+IF(K496&lt;=$I$7,0,IF(K496&lt;=$J$7,I496,0))</f>
        <v>0</v>
      </c>
      <c r="N496" s="59">
        <f>+IF(K496&lt;=$J$7,0,IF(K496&gt;=$L$7,0,IF(K496&gt;=$J$7,H496)))</f>
        <v>0</v>
      </c>
      <c r="O496" s="60">
        <f>+IF(K496&gt;=$L$7,I496,0)</f>
        <v>2732.67</v>
      </c>
      <c r="P496"/>
      <c r="Q496"/>
      <c r="R496"/>
      <c r="S496"/>
    </row>
    <row r="497" spans="1:19" s="12" customFormat="1" ht="22.5" customHeight="1">
      <c r="A497" s="19">
        <v>40638</v>
      </c>
      <c r="B497" s="23" t="s">
        <v>247</v>
      </c>
      <c r="C497" s="23" t="s">
        <v>634</v>
      </c>
      <c r="D497" s="38" t="s">
        <v>248</v>
      </c>
      <c r="E497" s="37" t="s">
        <v>815</v>
      </c>
      <c r="F497" s="8">
        <v>7024.11</v>
      </c>
      <c r="G497" s="8"/>
      <c r="H497" s="8"/>
      <c r="I497" s="40">
        <f>SUM(F497:H497)</f>
        <v>7024.11</v>
      </c>
      <c r="J497" s="19" t="s">
        <v>334</v>
      </c>
      <c r="K497" s="58">
        <v>428</v>
      </c>
      <c r="L497" s="59">
        <f>+IF(K497&lt;=$I$7,I497,0)</f>
        <v>0</v>
      </c>
      <c r="M497" s="59">
        <f>+IF(K497&lt;=$I$7,0,IF(K497&lt;=$J$7,I497,0))</f>
        <v>0</v>
      </c>
      <c r="N497" s="59">
        <f>+IF(K497&lt;=$J$7,0,IF(K497&gt;=$L$7,0,IF(K497&gt;=$J$7,H497)))</f>
        <v>0</v>
      </c>
      <c r="O497" s="60">
        <f>+IF(K497&gt;=$L$7,I497,0)</f>
        <v>7024.11</v>
      </c>
      <c r="P497"/>
      <c r="Q497"/>
      <c r="R497"/>
      <c r="S497"/>
    </row>
    <row r="498" spans="1:19" s="12" customFormat="1" ht="22.5" customHeight="1">
      <c r="A498" s="19">
        <v>42083</v>
      </c>
      <c r="B498" s="23" t="s">
        <v>51</v>
      </c>
      <c r="C498" s="23" t="s">
        <v>634</v>
      </c>
      <c r="D498" s="37" t="s">
        <v>53</v>
      </c>
      <c r="E498" s="37" t="s">
        <v>815</v>
      </c>
      <c r="F498" s="27"/>
      <c r="G498" s="8">
        <v>83460</v>
      </c>
      <c r="H498" s="8"/>
      <c r="I498" s="40">
        <f>SUM(F498:H498)</f>
        <v>83460</v>
      </c>
      <c r="J498" s="19">
        <v>40248</v>
      </c>
      <c r="K498" s="58">
        <v>448</v>
      </c>
      <c r="L498" s="59">
        <f>+IF(K498&lt;=$I$7,I498,0)</f>
        <v>0</v>
      </c>
      <c r="M498" s="59">
        <f>+IF(K498&lt;=$I$7,0,IF(K498&lt;=$J$7,I498,0))</f>
        <v>0</v>
      </c>
      <c r="N498" s="59">
        <f>+IF(K498&lt;=$J$7,0,IF(K498&gt;=$L$7,0,IF(K498&gt;=$J$7,H498)))</f>
        <v>0</v>
      </c>
      <c r="O498" s="60">
        <f>+IF(K498&gt;=$L$7,I498,0)</f>
        <v>83460</v>
      </c>
      <c r="P498"/>
      <c r="Q498"/>
      <c r="R498"/>
      <c r="S498"/>
    </row>
    <row r="499" spans="1:19" s="12" customFormat="1" ht="22.5" customHeight="1">
      <c r="A499" s="19">
        <v>42130</v>
      </c>
      <c r="B499" s="23" t="s">
        <v>51</v>
      </c>
      <c r="C499" s="23" t="s">
        <v>634</v>
      </c>
      <c r="D499" s="37" t="s">
        <v>52</v>
      </c>
      <c r="E499" s="37" t="s">
        <v>815</v>
      </c>
      <c r="F499" s="27"/>
      <c r="G499" s="8">
        <v>527775</v>
      </c>
      <c r="H499" s="8"/>
      <c r="I499" s="40">
        <f>SUM(F499:H499)</f>
        <v>527775</v>
      </c>
      <c r="J499" s="19">
        <v>40267</v>
      </c>
      <c r="K499" s="58">
        <v>449</v>
      </c>
      <c r="L499" s="59">
        <f>+IF(K499&lt;=$I$7,I499,0)</f>
        <v>0</v>
      </c>
      <c r="M499" s="59">
        <f>+IF(K499&lt;=$I$7,0,IF(K499&lt;=$J$7,I499,0))</f>
        <v>0</v>
      </c>
      <c r="N499" s="59">
        <f>+IF(K499&lt;=$J$7,0,IF(K499&gt;=$L$7,0,IF(K499&gt;=$J$7,H499)))</f>
        <v>0</v>
      </c>
      <c r="O499" s="60">
        <f>+IF(K499&gt;=$L$7,I499,0)</f>
        <v>527775</v>
      </c>
      <c r="P499"/>
      <c r="Q499"/>
      <c r="R499"/>
      <c r="S499"/>
    </row>
    <row r="500" spans="1:19" s="12" customFormat="1" ht="22.5" customHeight="1">
      <c r="A500" s="19">
        <v>42139</v>
      </c>
      <c r="B500" s="23" t="s">
        <v>57</v>
      </c>
      <c r="C500" s="23" t="s">
        <v>634</v>
      </c>
      <c r="D500" s="37" t="s">
        <v>58</v>
      </c>
      <c r="E500" s="37" t="s">
        <v>815</v>
      </c>
      <c r="F500" s="8"/>
      <c r="G500" s="8">
        <v>82007.64</v>
      </c>
      <c r="H500" s="8"/>
      <c r="I500" s="40">
        <f>SUM(F500:H500)</f>
        <v>82007.64</v>
      </c>
      <c r="J500" s="19">
        <v>39753</v>
      </c>
      <c r="K500" s="58">
        <v>480</v>
      </c>
      <c r="L500" s="59">
        <f>+IF(K500&lt;=$I$7,I500,0)</f>
        <v>0</v>
      </c>
      <c r="M500" s="59">
        <f>+IF(K500&lt;=$I$7,0,IF(K500&lt;=$J$7,I500,0))</f>
        <v>0</v>
      </c>
      <c r="N500" s="59">
        <f>+IF(K500&lt;=$J$7,0,IF(K500&gt;=$L$7,0,IF(K500&gt;=$J$7,H500)))</f>
        <v>0</v>
      </c>
      <c r="O500" s="60">
        <f>+IF(K500&gt;=$L$7,I500,0)</f>
        <v>82007.64</v>
      </c>
      <c r="P500"/>
      <c r="Q500"/>
      <c r="R500"/>
      <c r="S500"/>
    </row>
    <row r="501" spans="1:19" s="7" customFormat="1" ht="22.5" customHeight="1">
      <c r="A501" s="19">
        <v>42356</v>
      </c>
      <c r="B501" s="23" t="s">
        <v>57</v>
      </c>
      <c r="C501" s="23" t="s">
        <v>634</v>
      </c>
      <c r="D501" s="38" t="s">
        <v>59</v>
      </c>
      <c r="E501" s="37" t="s">
        <v>815</v>
      </c>
      <c r="F501" s="8"/>
      <c r="G501" s="8">
        <v>71637.8</v>
      </c>
      <c r="H501" s="8"/>
      <c r="I501" s="44">
        <f>SUM(F501:H501)</f>
        <v>71637.8</v>
      </c>
      <c r="J501" s="19">
        <v>39783</v>
      </c>
      <c r="K501" s="58">
        <v>481</v>
      </c>
      <c r="L501" s="59">
        <f>+IF(K501&lt;=$I$7,I501,0)</f>
        <v>0</v>
      </c>
      <c r="M501" s="59">
        <f>+IF(K501&lt;=$I$7,0,IF(K501&lt;=$J$7,I501,0))</f>
        <v>0</v>
      </c>
      <c r="N501" s="59">
        <f>+IF(K501&lt;=$J$7,0,IF(K501&gt;=$L$7,0,IF(K501&gt;=$J$7,H501)))</f>
        <v>0</v>
      </c>
      <c r="O501" s="60">
        <f>+IF(K501&gt;=$L$7,I501,0)</f>
        <v>71637.8</v>
      </c>
      <c r="P501"/>
      <c r="Q501"/>
      <c r="R501"/>
      <c r="S501"/>
    </row>
    <row r="502" spans="1:19" s="12" customFormat="1" ht="22.5" customHeight="1">
      <c r="A502" s="19" t="s">
        <v>435</v>
      </c>
      <c r="B502" s="23" t="s">
        <v>286</v>
      </c>
      <c r="C502" s="23" t="s">
        <v>634</v>
      </c>
      <c r="D502" s="38" t="s">
        <v>287</v>
      </c>
      <c r="E502" s="37" t="s">
        <v>815</v>
      </c>
      <c r="F502" s="8">
        <v>112109.4</v>
      </c>
      <c r="G502" s="8"/>
      <c r="H502" s="8"/>
      <c r="I502" s="44">
        <f>SUM(F502:H502)</f>
        <v>112109.4</v>
      </c>
      <c r="J502" s="19">
        <v>40844</v>
      </c>
      <c r="K502" s="58">
        <v>483</v>
      </c>
      <c r="L502" s="59">
        <f>+IF(K502&lt;=$I$7,I502,0)</f>
        <v>0</v>
      </c>
      <c r="M502" s="59">
        <f>+IF(K502&lt;=$I$7,0,IF(K502&lt;=$J$7,I502,0))</f>
        <v>0</v>
      </c>
      <c r="N502" s="59">
        <f>+IF(K502&lt;=$J$7,0,IF(K502&gt;=$L$7,0,IF(K502&gt;=$J$7,H502)))</f>
        <v>0</v>
      </c>
      <c r="O502" s="60">
        <f>+IF(K502&gt;=$L$7,I502,0)</f>
        <v>112109.4</v>
      </c>
      <c r="P502"/>
      <c r="Q502"/>
      <c r="R502"/>
      <c r="S502"/>
    </row>
    <row r="503" spans="1:19" s="6" customFormat="1" ht="22.5" customHeight="1">
      <c r="A503" s="19">
        <v>41988</v>
      </c>
      <c r="B503" s="23" t="s">
        <v>27</v>
      </c>
      <c r="C503" s="23" t="s">
        <v>634</v>
      </c>
      <c r="D503" s="37" t="s">
        <v>254</v>
      </c>
      <c r="E503" s="37" t="s">
        <v>815</v>
      </c>
      <c r="F503" s="8">
        <v>31388</v>
      </c>
      <c r="G503" s="8"/>
      <c r="H503" s="8"/>
      <c r="I503" s="44">
        <f>SUM(F503:H503)</f>
        <v>31388</v>
      </c>
      <c r="J503" s="19">
        <v>42037</v>
      </c>
      <c r="K503" s="58">
        <v>488</v>
      </c>
      <c r="L503" s="59">
        <f>+IF(K503&lt;=$I$7,I503,0)</f>
        <v>0</v>
      </c>
      <c r="M503" s="59">
        <f>+IF(K503&lt;=$I$7,0,IF(K503&lt;=$J$7,I503,0))</f>
        <v>0</v>
      </c>
      <c r="N503" s="59">
        <f>+IF(K503&lt;=$J$7,0,IF(K503&gt;=$L$7,0,IF(K503&gt;=$J$7,H503)))</f>
        <v>0</v>
      </c>
      <c r="O503" s="60">
        <f>+IF(K503&gt;=$L$7,I503,0)</f>
        <v>31388</v>
      </c>
      <c r="P503"/>
      <c r="Q503"/>
      <c r="R503"/>
      <c r="S503"/>
    </row>
    <row r="504" spans="1:19" s="6" customFormat="1" ht="22.5" customHeight="1">
      <c r="A504" s="19">
        <v>42026</v>
      </c>
      <c r="B504" s="23" t="s">
        <v>27</v>
      </c>
      <c r="C504" s="23" t="s">
        <v>634</v>
      </c>
      <c r="D504" s="37" t="s">
        <v>185</v>
      </c>
      <c r="E504" s="37" t="s">
        <v>815</v>
      </c>
      <c r="F504" s="8">
        <v>25535.2</v>
      </c>
      <c r="G504" s="8"/>
      <c r="H504" s="8"/>
      <c r="I504" s="44">
        <f>SUM(F504:H504)</f>
        <v>25535.2</v>
      </c>
      <c r="J504" s="19">
        <v>42062</v>
      </c>
      <c r="K504" s="58">
        <v>489</v>
      </c>
      <c r="L504" s="59">
        <f>+IF(K504&lt;=$I$7,I504,0)</f>
        <v>0</v>
      </c>
      <c r="M504" s="59">
        <f>+IF(K504&lt;=$I$7,0,IF(K504&lt;=$J$7,I504,0))</f>
        <v>0</v>
      </c>
      <c r="N504" s="59">
        <f>+IF(K504&lt;=$J$7,0,IF(K504&gt;=$L$7,0,IF(K504&gt;=$J$7,H504)))</f>
        <v>0</v>
      </c>
      <c r="O504" s="60">
        <f>+IF(K504&gt;=$L$7,I504,0)</f>
        <v>25535.2</v>
      </c>
      <c r="P504"/>
      <c r="Q504"/>
      <c r="R504"/>
      <c r="S504"/>
    </row>
    <row r="505" spans="1:19" s="6" customFormat="1" ht="22.5" customHeight="1">
      <c r="A505" s="19">
        <v>42200</v>
      </c>
      <c r="B505" s="23" t="s">
        <v>27</v>
      </c>
      <c r="C505" s="23" t="s">
        <v>634</v>
      </c>
      <c r="D505" s="37" t="s">
        <v>482</v>
      </c>
      <c r="E505" s="37" t="s">
        <v>815</v>
      </c>
      <c r="F505" s="8">
        <v>87145.54</v>
      </c>
      <c r="G505" s="8"/>
      <c r="H505" s="8"/>
      <c r="I505" s="44">
        <f>SUM(F505:H505)</f>
        <v>87145.54</v>
      </c>
      <c r="J505" s="19" t="s">
        <v>405</v>
      </c>
      <c r="K505" s="58">
        <v>490</v>
      </c>
      <c r="L505" s="59">
        <f>+IF(K505&lt;=$I$7,I505,0)</f>
        <v>0</v>
      </c>
      <c r="M505" s="59">
        <f>+IF(K505&lt;=$I$7,0,IF(K505&lt;=$J$7,I505,0))</f>
        <v>0</v>
      </c>
      <c r="N505" s="59">
        <f>+IF(K505&lt;=$J$7,0,IF(K505&gt;=$L$7,0,IF(K505&gt;=$J$7,H505)))</f>
        <v>0</v>
      </c>
      <c r="O505" s="60">
        <f>+IF(K505&gt;=$L$7,I505,0)</f>
        <v>87145.54</v>
      </c>
      <c r="P505"/>
      <c r="Q505"/>
      <c r="R505"/>
      <c r="S505"/>
    </row>
    <row r="506" spans="1:19" s="7" customFormat="1" ht="22.5" customHeight="1">
      <c r="A506" s="19" t="s">
        <v>465</v>
      </c>
      <c r="B506" s="23" t="s">
        <v>38</v>
      </c>
      <c r="C506" s="23" t="s">
        <v>634</v>
      </c>
      <c r="D506" s="38" t="s">
        <v>39</v>
      </c>
      <c r="E506" s="37" t="s">
        <v>815</v>
      </c>
      <c r="F506" s="8"/>
      <c r="G506" s="8">
        <v>62245</v>
      </c>
      <c r="H506" s="8"/>
      <c r="I506" s="44">
        <f>SUM(F506:H506)</f>
        <v>62245</v>
      </c>
      <c r="J506" s="19">
        <v>42083</v>
      </c>
      <c r="K506" s="58">
        <v>590</v>
      </c>
      <c r="L506" s="59">
        <f>+IF(K506&lt;=$I$7,I506,0)</f>
        <v>0</v>
      </c>
      <c r="M506" s="59">
        <f>+IF(K506&lt;=$I$7,0,IF(K506&lt;=$J$7,I506,0))</f>
        <v>0</v>
      </c>
      <c r="N506" s="59">
        <f>+IF(K506&lt;=$J$7,0,IF(K506&gt;=$L$7,0,IF(K506&gt;=$J$7,H506)))</f>
        <v>0</v>
      </c>
      <c r="O506" s="60">
        <f>+IF(K506&gt;=$L$7,I506,0)</f>
        <v>62245</v>
      </c>
      <c r="P506"/>
      <c r="Q506"/>
      <c r="R506"/>
      <c r="S506"/>
    </row>
    <row r="507" spans="1:19" s="6" customFormat="1" ht="22.5" customHeight="1">
      <c r="A507" s="19">
        <v>42212</v>
      </c>
      <c r="B507" s="23" t="s">
        <v>38</v>
      </c>
      <c r="C507" s="23" t="s">
        <v>634</v>
      </c>
      <c r="D507" s="38" t="s">
        <v>40</v>
      </c>
      <c r="E507" s="37" t="s">
        <v>815</v>
      </c>
      <c r="F507" s="8"/>
      <c r="G507" s="8">
        <v>503565</v>
      </c>
      <c r="H507" s="8"/>
      <c r="I507" s="44">
        <f>SUM(F507:H507)</f>
        <v>503565</v>
      </c>
      <c r="J507" s="19">
        <v>42083</v>
      </c>
      <c r="K507" s="58">
        <v>591</v>
      </c>
      <c r="L507" s="59">
        <f>+IF(K507&lt;=$I$7,I507,0)</f>
        <v>0</v>
      </c>
      <c r="M507" s="59">
        <f>+IF(K507&lt;=$I$7,0,IF(K507&lt;=$J$7,I507,0))</f>
        <v>0</v>
      </c>
      <c r="N507" s="59">
        <f>+IF(K507&lt;=$J$7,0,IF(K507&gt;=$L$7,0,IF(K507&gt;=$J$7,H507)))</f>
        <v>0</v>
      </c>
      <c r="O507" s="60">
        <f>+IF(K507&gt;=$L$7,I507,0)</f>
        <v>503565</v>
      </c>
      <c r="P507"/>
      <c r="Q507"/>
      <c r="R507"/>
      <c r="S507"/>
    </row>
    <row r="508" spans="1:19" s="6" customFormat="1" ht="22.5" customHeight="1">
      <c r="A508" s="19">
        <v>42359</v>
      </c>
      <c r="B508" s="23" t="s">
        <v>38</v>
      </c>
      <c r="C508" s="23" t="s">
        <v>634</v>
      </c>
      <c r="D508" s="38" t="s">
        <v>289</v>
      </c>
      <c r="E508" s="37" t="s">
        <v>815</v>
      </c>
      <c r="F508" s="8">
        <f>598024-59377.6</f>
        <v>538646.4</v>
      </c>
      <c r="G508" s="23"/>
      <c r="H508" s="8"/>
      <c r="I508" s="44">
        <f>SUM(F508:H508)</f>
        <v>538646.4</v>
      </c>
      <c r="J508" s="19">
        <v>42094</v>
      </c>
      <c r="K508" s="58">
        <v>592</v>
      </c>
      <c r="L508" s="59">
        <f>+IF(K508&lt;=$I$7,I508,0)</f>
        <v>0</v>
      </c>
      <c r="M508" s="59">
        <f>+IF(K508&lt;=$I$7,0,IF(K508&lt;=$J$7,I508,0))</f>
        <v>0</v>
      </c>
      <c r="N508" s="59">
        <f>+IF(K508&lt;=$J$7,0,IF(K508&gt;=$L$7,0,IF(K508&gt;=$J$7,H508)))</f>
        <v>0</v>
      </c>
      <c r="O508" s="60">
        <f>+IF(K508&gt;=$L$7,I508,0)</f>
        <v>538646.4</v>
      </c>
      <c r="P508"/>
      <c r="Q508"/>
      <c r="R508"/>
      <c r="S508"/>
    </row>
    <row r="509" spans="1:19" s="6" customFormat="1" ht="22.5" customHeight="1">
      <c r="A509" s="19">
        <v>42229</v>
      </c>
      <c r="B509" s="23" t="s">
        <v>484</v>
      </c>
      <c r="C509" s="23" t="s">
        <v>634</v>
      </c>
      <c r="D509" s="38" t="s">
        <v>171</v>
      </c>
      <c r="E509" s="37" t="s">
        <v>815</v>
      </c>
      <c r="F509" s="8">
        <v>137001.8</v>
      </c>
      <c r="G509" s="8"/>
      <c r="H509" s="8"/>
      <c r="I509" s="40">
        <f>SUM(F509:H509)</f>
        <v>137001.8</v>
      </c>
      <c r="J509" s="19">
        <v>42194</v>
      </c>
      <c r="K509" s="58">
        <v>594</v>
      </c>
      <c r="L509" s="59">
        <f>+IF(K509&lt;=$I$7,I509,0)</f>
        <v>0</v>
      </c>
      <c r="M509" s="59">
        <f>+IF(K509&lt;=$I$7,0,IF(K509&lt;=$J$7,I509,0))</f>
        <v>0</v>
      </c>
      <c r="N509" s="59">
        <f>+IF(K509&lt;=$J$7,0,IF(K509&gt;=$L$7,0,IF(K509&gt;=$J$7,H509)))</f>
        <v>0</v>
      </c>
      <c r="O509" s="60">
        <f>+IF(K509&gt;=$L$7,I509,0)</f>
        <v>137001.8</v>
      </c>
      <c r="P509"/>
      <c r="Q509"/>
      <c r="R509"/>
      <c r="S509"/>
    </row>
    <row r="510" spans="1:19" s="12" customFormat="1" ht="22.5" customHeight="1">
      <c r="A510" s="19">
        <v>42233</v>
      </c>
      <c r="B510" s="23" t="s">
        <v>485</v>
      </c>
      <c r="C510" s="23" t="s">
        <v>634</v>
      </c>
      <c r="D510" s="38" t="s">
        <v>56</v>
      </c>
      <c r="E510" s="37" t="s">
        <v>815</v>
      </c>
      <c r="F510" s="8"/>
      <c r="G510" s="8">
        <v>656095.16</v>
      </c>
      <c r="H510" s="8"/>
      <c r="I510" s="40">
        <f>SUM(F510:H510)</f>
        <v>656095.16</v>
      </c>
      <c r="J510" s="19">
        <v>42208</v>
      </c>
      <c r="K510" s="58">
        <v>602</v>
      </c>
      <c r="L510" s="59">
        <f>+IF(K510&lt;=$I$7,I510,0)</f>
        <v>0</v>
      </c>
      <c r="M510" s="59">
        <f>+IF(K510&lt;=$I$7,0,IF(K510&lt;=$J$7,I510,0))</f>
        <v>0</v>
      </c>
      <c r="N510" s="59">
        <f>+IF(K510&lt;=$J$7,0,IF(K510&gt;=$L$7,0,IF(K510&gt;=$J$7,H510)))</f>
        <v>0</v>
      </c>
      <c r="O510" s="60">
        <f>+IF(K510&gt;=$L$7,I510,0)</f>
        <v>656095.16</v>
      </c>
      <c r="P510"/>
      <c r="Q510"/>
      <c r="R510"/>
      <c r="S510"/>
    </row>
    <row r="511" spans="1:19" s="7" customFormat="1" ht="22.5" customHeight="1">
      <c r="A511" s="19">
        <v>42208</v>
      </c>
      <c r="B511" s="23" t="s">
        <v>545</v>
      </c>
      <c r="C511" s="23" t="s">
        <v>634</v>
      </c>
      <c r="D511" s="38" t="s">
        <v>481</v>
      </c>
      <c r="E511" s="37" t="s">
        <v>815</v>
      </c>
      <c r="F511" s="8">
        <v>317325.6</v>
      </c>
      <c r="G511" s="8"/>
      <c r="H511" s="8"/>
      <c r="I511" s="44">
        <f>SUM(F511:H511)</f>
        <v>317325.6</v>
      </c>
      <c r="J511" s="19">
        <v>42209</v>
      </c>
      <c r="K511" s="58">
        <v>603</v>
      </c>
      <c r="L511" s="59">
        <f>+IF(K511&lt;=$I$7,I511,0)</f>
        <v>0</v>
      </c>
      <c r="M511" s="59">
        <f>+IF(K511&lt;=$I$7,0,IF(K511&lt;=$J$7,I511,0))</f>
        <v>0</v>
      </c>
      <c r="N511" s="59">
        <f>+IF(K511&lt;=$J$7,0,IF(K511&gt;=$L$7,0,IF(K511&gt;=$J$7,H511)))</f>
        <v>0</v>
      </c>
      <c r="O511" s="60">
        <f>+IF(K511&gt;=$L$7,I511,0)</f>
        <v>317325.6</v>
      </c>
      <c r="P511"/>
      <c r="Q511"/>
      <c r="R511"/>
      <c r="S511"/>
    </row>
    <row r="512" spans="1:19" s="7" customFormat="1" ht="22.5" customHeight="1">
      <c r="A512" s="19">
        <v>40522</v>
      </c>
      <c r="B512" s="23" t="s">
        <v>173</v>
      </c>
      <c r="C512" s="23" t="s">
        <v>634</v>
      </c>
      <c r="D512" s="38" t="s">
        <v>467</v>
      </c>
      <c r="E512" s="37" t="s">
        <v>815</v>
      </c>
      <c r="F512" s="8">
        <v>26134.96</v>
      </c>
      <c r="G512" s="8"/>
      <c r="H512" s="8"/>
      <c r="I512" s="44">
        <f>SUM(F512:H512)</f>
        <v>26134.96</v>
      </c>
      <c r="J512" s="19">
        <v>42035</v>
      </c>
      <c r="K512" s="58">
        <v>606</v>
      </c>
      <c r="L512" s="59">
        <f>+IF(K512&lt;=$I$7,I512,0)</f>
        <v>0</v>
      </c>
      <c r="M512" s="59">
        <f>+IF(K512&lt;=$I$7,0,IF(K512&lt;=$J$7,I512,0))</f>
        <v>0</v>
      </c>
      <c r="N512" s="59">
        <f>+IF(K512&lt;=$J$7,0,IF(K512&gt;=$L$7,0,IF(K512&gt;=$J$7,H512)))</f>
        <v>0</v>
      </c>
      <c r="O512" s="60">
        <f>+IF(K512&gt;=$L$7,I512,0)</f>
        <v>26134.96</v>
      </c>
      <c r="P512"/>
      <c r="Q512"/>
      <c r="R512"/>
      <c r="S512"/>
    </row>
    <row r="513" spans="1:19" s="7" customFormat="1" ht="22.5" customHeight="1">
      <c r="A513" s="19">
        <v>42125</v>
      </c>
      <c r="B513" s="23" t="s">
        <v>30</v>
      </c>
      <c r="C513" s="23" t="s">
        <v>634</v>
      </c>
      <c r="D513" s="38" t="s">
        <v>22</v>
      </c>
      <c r="E513" s="37" t="s">
        <v>815</v>
      </c>
      <c r="F513" s="8">
        <v>639560</v>
      </c>
      <c r="G513" s="8"/>
      <c r="H513" s="8"/>
      <c r="I513" s="44">
        <f>SUM(F513:H513)</f>
        <v>639560</v>
      </c>
      <c r="J513" s="19">
        <v>42035</v>
      </c>
      <c r="K513" s="58">
        <v>607</v>
      </c>
      <c r="L513" s="59">
        <f>+IF(K513&lt;=$I$7,I513,0)</f>
        <v>0</v>
      </c>
      <c r="M513" s="59">
        <f>+IF(K513&lt;=$I$7,0,IF(K513&lt;=$J$7,I513,0))</f>
        <v>0</v>
      </c>
      <c r="N513" s="59">
        <f>+IF(K513&lt;=$J$7,0,IF(K513&gt;=$L$7,0,IF(K513&gt;=$J$7,H513)))</f>
        <v>0</v>
      </c>
      <c r="O513" s="60">
        <f>+IF(K513&gt;=$L$7,I513,0)</f>
        <v>639560</v>
      </c>
      <c r="P513"/>
      <c r="Q513"/>
      <c r="R513"/>
      <c r="S513"/>
    </row>
    <row r="514" spans="1:19" s="7" customFormat="1" ht="22.5" customHeight="1">
      <c r="A514" s="19">
        <v>42037</v>
      </c>
      <c r="B514" s="23" t="s">
        <v>264</v>
      </c>
      <c r="C514" s="23" t="s">
        <v>634</v>
      </c>
      <c r="D514" s="38" t="s">
        <v>10</v>
      </c>
      <c r="E514" s="37" t="s">
        <v>815</v>
      </c>
      <c r="F514" s="8">
        <v>344501</v>
      </c>
      <c r="G514" s="8"/>
      <c r="H514" s="8"/>
      <c r="I514" s="44">
        <f>SUM(F514:H514)</f>
        <v>344501</v>
      </c>
      <c r="J514" s="19">
        <v>42035</v>
      </c>
      <c r="K514" s="58">
        <v>608</v>
      </c>
      <c r="L514" s="59">
        <f>+IF(K514&lt;=$I$7,I514,0)</f>
        <v>0</v>
      </c>
      <c r="M514" s="59">
        <f>+IF(K514&lt;=$I$7,0,IF(K514&lt;=$J$7,I514,0))</f>
        <v>0</v>
      </c>
      <c r="N514" s="59">
        <f>+IF(K514&lt;=$J$7,0,IF(K514&gt;=$L$7,0,IF(K514&gt;=$J$7,H514)))</f>
        <v>0</v>
      </c>
      <c r="O514" s="60">
        <f>+IF(K514&gt;=$L$7,I514,0)</f>
        <v>344501</v>
      </c>
      <c r="P514"/>
      <c r="Q514"/>
      <c r="R514"/>
      <c r="S514"/>
    </row>
    <row r="515" spans="1:15" ht="22.5" customHeight="1">
      <c r="A515" s="19" t="s">
        <v>327</v>
      </c>
      <c r="B515" s="23" t="s">
        <v>220</v>
      </c>
      <c r="C515" s="23" t="s">
        <v>652</v>
      </c>
      <c r="D515" s="38" t="s">
        <v>172</v>
      </c>
      <c r="E515" s="37" t="s">
        <v>824</v>
      </c>
      <c r="F515" s="8">
        <v>69700</v>
      </c>
      <c r="G515" s="8"/>
      <c r="H515" s="8"/>
      <c r="I515" s="44">
        <f>SUM(F515:H515)</f>
        <v>69700</v>
      </c>
      <c r="J515" s="19">
        <v>42214</v>
      </c>
      <c r="K515" s="58">
        <v>270</v>
      </c>
      <c r="L515" s="59">
        <f>+IF(K515&lt;=$I$7,I515,0)</f>
        <v>0</v>
      </c>
      <c r="M515" s="59">
        <f>+IF(K515&lt;=$I$7,0,IF(K515&lt;=$J$7,I515,0))</f>
        <v>0</v>
      </c>
      <c r="N515" s="59">
        <f>+IF(K515&lt;=$J$7,0,IF(K515&gt;=$L$7,0,IF(K515&gt;=$J$7,H515)))</f>
        <v>0</v>
      </c>
      <c r="O515" s="60">
        <f>+IF(K515&gt;=$L$7,I515,0)</f>
        <v>69700</v>
      </c>
    </row>
    <row r="516" spans="1:15" ht="22.5" customHeight="1">
      <c r="A516" s="19" t="s">
        <v>328</v>
      </c>
      <c r="B516" s="23" t="s">
        <v>220</v>
      </c>
      <c r="C516" s="23" t="s">
        <v>652</v>
      </c>
      <c r="D516" s="38" t="s">
        <v>221</v>
      </c>
      <c r="E516" s="37" t="s">
        <v>824</v>
      </c>
      <c r="F516" s="8">
        <v>69700</v>
      </c>
      <c r="G516" s="8"/>
      <c r="H516" s="8"/>
      <c r="I516" s="44">
        <f>SUM(F516:H516)</f>
        <v>69700</v>
      </c>
      <c r="J516" s="19">
        <v>42214</v>
      </c>
      <c r="K516" s="58">
        <v>271</v>
      </c>
      <c r="L516" s="59">
        <f>+IF(K516&lt;=$I$7,I516,0)</f>
        <v>0</v>
      </c>
      <c r="M516" s="59">
        <f>+IF(K516&lt;=$I$7,0,IF(K516&lt;=$J$7,I516,0))</f>
        <v>0</v>
      </c>
      <c r="N516" s="59">
        <f>+IF(K516&lt;=$J$7,0,IF(K516&gt;=$L$7,0,IF(K516&gt;=$J$7,H516)))</f>
        <v>0</v>
      </c>
      <c r="O516" s="60">
        <f>+IF(K516&gt;=$L$7,I516,0)</f>
        <v>69700</v>
      </c>
    </row>
    <row r="517" spans="1:15" ht="22.5" customHeight="1">
      <c r="A517" s="19" t="s">
        <v>329</v>
      </c>
      <c r="B517" s="23" t="s">
        <v>220</v>
      </c>
      <c r="C517" s="23" t="s">
        <v>652</v>
      </c>
      <c r="D517" s="38" t="s">
        <v>16</v>
      </c>
      <c r="E517" s="37" t="s">
        <v>824</v>
      </c>
      <c r="F517" s="8">
        <v>69700</v>
      </c>
      <c r="G517" s="8"/>
      <c r="H517" s="8"/>
      <c r="I517" s="44">
        <f>SUM(F517:H517)</f>
        <v>69700</v>
      </c>
      <c r="J517" s="19">
        <v>42214</v>
      </c>
      <c r="K517" s="58">
        <v>272</v>
      </c>
      <c r="L517" s="59">
        <f>+IF(K517&lt;=$I$7,I517,0)</f>
        <v>0</v>
      </c>
      <c r="M517" s="59">
        <f>+IF(K517&lt;=$I$7,0,IF(K517&lt;=$J$7,I517,0))</f>
        <v>0</v>
      </c>
      <c r="N517" s="59">
        <f>+IF(K517&lt;=$J$7,0,IF(K517&gt;=$L$7,0,IF(K517&gt;=$J$7,H517)))</f>
        <v>0</v>
      </c>
      <c r="O517" s="60">
        <f>+IF(K517&gt;=$L$7,I517,0)</f>
        <v>69700</v>
      </c>
    </row>
    <row r="518" spans="1:15" ht="22.5" customHeight="1">
      <c r="A518" s="19" t="s">
        <v>499</v>
      </c>
      <c r="B518" s="23" t="s">
        <v>500</v>
      </c>
      <c r="C518" s="23" t="s">
        <v>633</v>
      </c>
      <c r="D518" s="37" t="s">
        <v>82</v>
      </c>
      <c r="E518" s="37" t="s">
        <v>825</v>
      </c>
      <c r="F518" s="8">
        <v>99828</v>
      </c>
      <c r="G518" s="8"/>
      <c r="H518" s="8"/>
      <c r="I518" s="44">
        <f>SUM(F518:H518)</f>
        <v>99828</v>
      </c>
      <c r="J518" s="19">
        <v>42940</v>
      </c>
      <c r="K518" s="58">
        <v>232</v>
      </c>
      <c r="L518" s="59">
        <f>+IF(K518&lt;=$I$7,I518,0)</f>
        <v>0</v>
      </c>
      <c r="M518" s="59">
        <f>+IF(K518&lt;=$I$7,0,IF(K518&lt;=$J$7,I518,0))</f>
        <v>0</v>
      </c>
      <c r="N518" s="59">
        <f>+IF(K518&lt;=$J$7,0,IF(K518&gt;=$L$7,0,IF(K518&gt;=$J$7,H518)))</f>
        <v>0</v>
      </c>
      <c r="O518" s="60">
        <f>+IF(K518&gt;=$L$7,I518,0)</f>
        <v>99828</v>
      </c>
    </row>
    <row r="519" spans="1:15" ht="22.5" customHeight="1">
      <c r="A519" s="19">
        <v>42008</v>
      </c>
      <c r="B519" s="23" t="s">
        <v>222</v>
      </c>
      <c r="C519" s="23" t="s">
        <v>633</v>
      </c>
      <c r="D519" s="38" t="s">
        <v>26</v>
      </c>
      <c r="E519" s="37" t="s">
        <v>825</v>
      </c>
      <c r="F519" s="8">
        <v>0</v>
      </c>
      <c r="G519" s="8">
        <v>40041</v>
      </c>
      <c r="H519" s="8"/>
      <c r="I519" s="44">
        <f>SUM(F519:H519)</f>
        <v>40041</v>
      </c>
      <c r="J519" s="19">
        <v>43033</v>
      </c>
      <c r="K519" s="58">
        <v>290</v>
      </c>
      <c r="L519" s="59">
        <f>+IF(K519&lt;=$I$7,I519,0)</f>
        <v>0</v>
      </c>
      <c r="M519" s="59">
        <f>+IF(K519&lt;=$I$7,0,IF(K519&lt;=$J$7,I519,0))</f>
        <v>0</v>
      </c>
      <c r="N519" s="59">
        <f>+IF(K519&lt;=$J$7,0,IF(K519&gt;=$L$7,0,IF(K519&gt;=$J$7,H519)))</f>
        <v>0</v>
      </c>
      <c r="O519" s="60">
        <f>+IF(K519&gt;=$L$7,I519,0)</f>
        <v>40041</v>
      </c>
    </row>
    <row r="520" spans="1:15" ht="22.5" customHeight="1">
      <c r="A520" s="19" t="s">
        <v>334</v>
      </c>
      <c r="B520" s="23" t="s">
        <v>222</v>
      </c>
      <c r="C520" s="23" t="s">
        <v>633</v>
      </c>
      <c r="D520" s="38" t="s">
        <v>9</v>
      </c>
      <c r="E520" s="37" t="s">
        <v>825</v>
      </c>
      <c r="F520" s="8">
        <v>0</v>
      </c>
      <c r="G520" s="8">
        <v>82215</v>
      </c>
      <c r="H520" s="8"/>
      <c r="I520" s="44">
        <f>SUM(F520:H520)</f>
        <v>82215</v>
      </c>
      <c r="J520" s="19">
        <v>43033</v>
      </c>
      <c r="K520" s="58">
        <v>291</v>
      </c>
      <c r="L520" s="59">
        <f>+IF(K520&lt;=$I$7,I520,0)</f>
        <v>0</v>
      </c>
      <c r="M520" s="59">
        <f>+IF(K520&lt;=$I$7,0,IF(K520&lt;=$J$7,I520,0))</f>
        <v>0</v>
      </c>
      <c r="N520" s="59">
        <f>+IF(K520&lt;=$J$7,0,IF(K520&gt;=$L$7,0,IF(K520&gt;=$J$7,H520)))</f>
        <v>0</v>
      </c>
      <c r="O520" s="60">
        <f>+IF(K520&gt;=$L$7,I520,0)</f>
        <v>82215</v>
      </c>
    </row>
    <row r="521" spans="1:15" ht="22.5" customHeight="1">
      <c r="A521" s="19" t="s">
        <v>335</v>
      </c>
      <c r="B521" s="23" t="s">
        <v>222</v>
      </c>
      <c r="C521" s="23" t="s">
        <v>633</v>
      </c>
      <c r="D521" s="38" t="s">
        <v>223</v>
      </c>
      <c r="E521" s="37" t="s">
        <v>825</v>
      </c>
      <c r="F521" s="8">
        <v>0</v>
      </c>
      <c r="G521" s="8">
        <v>81378</v>
      </c>
      <c r="H521" s="8"/>
      <c r="I521" s="44">
        <f>SUM(F521:H521)</f>
        <v>81378</v>
      </c>
      <c r="J521" s="19">
        <v>43026</v>
      </c>
      <c r="K521" s="58">
        <v>292</v>
      </c>
      <c r="L521" s="59">
        <f>+IF(K521&lt;=$I$7,I521,0)</f>
        <v>0</v>
      </c>
      <c r="M521" s="59">
        <f>+IF(K521&lt;=$I$7,0,IF(K521&lt;=$J$7,I521,0))</f>
        <v>0</v>
      </c>
      <c r="N521" s="59">
        <f>+IF(K521&lt;=$J$7,0,IF(K521&gt;=$L$7,0,IF(K521&gt;=$J$7,H521)))</f>
        <v>0</v>
      </c>
      <c r="O521" s="60">
        <f>+IF(K521&gt;=$L$7,I521,0)</f>
        <v>81378</v>
      </c>
    </row>
    <row r="522" spans="2:15" ht="15.75" customHeight="1">
      <c r="B522" s="17"/>
      <c r="C522" s="17"/>
      <c r="D522" s="4"/>
      <c r="I522" s="35">
        <f>SUM(I12:I521)</f>
        <v>70727565.93999998</v>
      </c>
      <c r="O522" s="36">
        <f>SUM(O12:O521)</f>
        <v>70727565.93999998</v>
      </c>
    </row>
    <row r="523" spans="2:9" ht="15.75" customHeight="1">
      <c r="B523" s="16" t="s">
        <v>594</v>
      </c>
      <c r="C523" s="16"/>
      <c r="D523" s="4"/>
      <c r="F523" s="5">
        <f>SUBTOTAL(9,F118:F522)</f>
        <v>40007750.11</v>
      </c>
      <c r="I523" s="2">
        <v>0</v>
      </c>
    </row>
    <row r="524" spans="1:15" ht="15.75" customHeight="1">
      <c r="A524"/>
      <c r="D524" s="4"/>
      <c r="O524" t="s">
        <v>788</v>
      </c>
    </row>
    <row r="525" spans="1:9" ht="15.75" customHeight="1">
      <c r="A525"/>
      <c r="B525"/>
      <c r="C525"/>
      <c r="D525"/>
      <c r="E525"/>
      <c r="F525"/>
      <c r="G525"/>
      <c r="H525"/>
      <c r="I525" s="22">
        <v>0</v>
      </c>
    </row>
    <row r="526" spans="1:9" ht="15.75" customHeight="1">
      <c r="A526"/>
      <c r="B526"/>
      <c r="C526"/>
      <c r="D526"/>
      <c r="E526"/>
      <c r="F526"/>
      <c r="G526"/>
      <c r="H526"/>
      <c r="I526" s="28"/>
    </row>
    <row r="527" spans="1:9" ht="15.75" customHeight="1">
      <c r="A527"/>
      <c r="B527"/>
      <c r="C527"/>
      <c r="D527"/>
      <c r="E527"/>
      <c r="F527"/>
      <c r="G527"/>
      <c r="H527"/>
      <c r="I527"/>
    </row>
    <row r="528" spans="1:9" ht="15.75" customHeight="1">
      <c r="A528"/>
      <c r="B528"/>
      <c r="C528"/>
      <c r="D528"/>
      <c r="E528"/>
      <c r="F528"/>
      <c r="G528"/>
      <c r="H528"/>
      <c r="I528"/>
    </row>
    <row r="529" spans="1:9" ht="15.75" customHeight="1">
      <c r="A529"/>
      <c r="B529"/>
      <c r="C529"/>
      <c r="D529"/>
      <c r="E529"/>
      <c r="F529"/>
      <c r="G529"/>
      <c r="H529"/>
      <c r="I529"/>
    </row>
    <row r="530" spans="1:9" ht="15.75" customHeight="1">
      <c r="A530"/>
      <c r="B530"/>
      <c r="C530"/>
      <c r="D530"/>
      <c r="E530"/>
      <c r="F530"/>
      <c r="G530"/>
      <c r="H530"/>
      <c r="I530" s="29">
        <v>0</v>
      </c>
    </row>
    <row r="531" spans="1:9" ht="15.75" customHeight="1">
      <c r="A531"/>
      <c r="B531"/>
      <c r="C531"/>
      <c r="D531"/>
      <c r="E531"/>
      <c r="F531"/>
      <c r="G531"/>
      <c r="H531"/>
      <c r="I531"/>
    </row>
    <row r="532" spans="1:9" ht="15.75" customHeight="1">
      <c r="A532"/>
      <c r="B532"/>
      <c r="C532"/>
      <c r="D532"/>
      <c r="E532"/>
      <c r="F532"/>
      <c r="G532"/>
      <c r="H532"/>
      <c r="I532"/>
    </row>
    <row r="533" spans="1:9" ht="15.75" customHeight="1">
      <c r="A533"/>
      <c r="B533"/>
      <c r="C533"/>
      <c r="D533"/>
      <c r="E533"/>
      <c r="F533"/>
      <c r="G533"/>
      <c r="H533"/>
      <c r="I533"/>
    </row>
    <row r="534" spans="1:9" ht="15.75" customHeight="1">
      <c r="A534"/>
      <c r="B534"/>
      <c r="C534"/>
      <c r="D534"/>
      <c r="E534"/>
      <c r="F534"/>
      <c r="G534"/>
      <c r="H534"/>
      <c r="I534"/>
    </row>
    <row r="535" spans="1:9" ht="15.75" customHeight="1">
      <c r="A535"/>
      <c r="B535"/>
      <c r="C535"/>
      <c r="D535"/>
      <c r="E535"/>
      <c r="F535"/>
      <c r="G535"/>
      <c r="H535"/>
      <c r="I535"/>
    </row>
    <row r="536" spans="1:9" ht="15.75" customHeight="1">
      <c r="A536"/>
      <c r="B536"/>
      <c r="C536"/>
      <c r="D536"/>
      <c r="E536"/>
      <c r="F536"/>
      <c r="G536"/>
      <c r="H536"/>
      <c r="I536"/>
    </row>
    <row r="537" spans="1:9" ht="15.75" customHeight="1">
      <c r="A537"/>
      <c r="B537"/>
      <c r="C537"/>
      <c r="D537"/>
      <c r="E537"/>
      <c r="F537"/>
      <c r="G537"/>
      <c r="H537"/>
      <c r="I537"/>
    </row>
    <row r="538" spans="1:9" ht="15.75" customHeight="1">
      <c r="A538"/>
      <c r="B538"/>
      <c r="C538"/>
      <c r="D538"/>
      <c r="E538"/>
      <c r="F538"/>
      <c r="G538"/>
      <c r="H538"/>
      <c r="I538"/>
    </row>
    <row r="539" spans="1:9" ht="15.75" customHeight="1">
      <c r="A539"/>
      <c r="B539"/>
      <c r="C539"/>
      <c r="D539"/>
      <c r="E539"/>
      <c r="F539"/>
      <c r="G539"/>
      <c r="H539"/>
      <c r="I539"/>
    </row>
    <row r="540" spans="1:9" ht="15.75" customHeight="1">
      <c r="A540"/>
      <c r="B540"/>
      <c r="C540"/>
      <c r="D540"/>
      <c r="E540"/>
      <c r="F540"/>
      <c r="G540"/>
      <c r="H540"/>
      <c r="I540"/>
    </row>
    <row r="541" spans="1:9" ht="15.75" customHeight="1">
      <c r="A541"/>
      <c r="B541"/>
      <c r="C541"/>
      <c r="D541"/>
      <c r="E541"/>
      <c r="F541"/>
      <c r="G541"/>
      <c r="H541"/>
      <c r="I541"/>
    </row>
    <row r="542" spans="1:9" ht="15.75" customHeight="1">
      <c r="A542"/>
      <c r="B542"/>
      <c r="C542"/>
      <c r="D542"/>
      <c r="E542"/>
      <c r="F542"/>
      <c r="G542"/>
      <c r="H542"/>
      <c r="I542"/>
    </row>
    <row r="543" spans="1:9" ht="15.75" customHeight="1">
      <c r="A543"/>
      <c r="B543"/>
      <c r="C543"/>
      <c r="D543"/>
      <c r="E543"/>
      <c r="F543"/>
      <c r="G543"/>
      <c r="H543"/>
      <c r="I543"/>
    </row>
    <row r="544" spans="1:9" ht="15.75" customHeight="1">
      <c r="A544"/>
      <c r="B544"/>
      <c r="C544"/>
      <c r="D544"/>
      <c r="E544"/>
      <c r="F544"/>
      <c r="G544"/>
      <c r="H544"/>
      <c r="I544"/>
    </row>
    <row r="545" spans="1:9" ht="15.75" customHeight="1">
      <c r="A545"/>
      <c r="B545"/>
      <c r="C545"/>
      <c r="D545"/>
      <c r="E545"/>
      <c r="F545"/>
      <c r="G545"/>
      <c r="H545"/>
      <c r="I545"/>
    </row>
    <row r="546" spans="1:9" ht="15.75" customHeight="1">
      <c r="A546"/>
      <c r="B546"/>
      <c r="C546"/>
      <c r="D546"/>
      <c r="E546"/>
      <c r="F546"/>
      <c r="G546"/>
      <c r="H546"/>
      <c r="I546"/>
    </row>
    <row r="547" spans="1:9" ht="15.75" customHeight="1">
      <c r="A547"/>
      <c r="B547"/>
      <c r="C547"/>
      <c r="D547"/>
      <c r="E547"/>
      <c r="F547"/>
      <c r="G547"/>
      <c r="H547"/>
      <c r="I547"/>
    </row>
    <row r="548" spans="1:9" ht="15.75" customHeight="1">
      <c r="A548"/>
      <c r="B548"/>
      <c r="C548"/>
      <c r="D548"/>
      <c r="E548"/>
      <c r="F548"/>
      <c r="G548"/>
      <c r="H548"/>
      <c r="I548"/>
    </row>
    <row r="549" spans="1:9" ht="15.75" customHeight="1">
      <c r="A549"/>
      <c r="B549"/>
      <c r="C549"/>
      <c r="D549"/>
      <c r="E549"/>
      <c r="F549"/>
      <c r="G549"/>
      <c r="H549"/>
      <c r="I549"/>
    </row>
    <row r="550" spans="1:9" ht="15.75" customHeight="1">
      <c r="A550"/>
      <c r="B550"/>
      <c r="C550"/>
      <c r="D550"/>
      <c r="E550"/>
      <c r="F550"/>
      <c r="G550"/>
      <c r="H550"/>
      <c r="I550"/>
    </row>
    <row r="551" spans="1:9" ht="15.75" customHeight="1">
      <c r="A551"/>
      <c r="B551"/>
      <c r="C551"/>
      <c r="D551"/>
      <c r="E551"/>
      <c r="F551"/>
      <c r="G551"/>
      <c r="H551"/>
      <c r="I551"/>
    </row>
    <row r="552" spans="1:9" ht="15.75" customHeight="1">
      <c r="A552"/>
      <c r="B552"/>
      <c r="C552"/>
      <c r="D552"/>
      <c r="E552"/>
      <c r="F552"/>
      <c r="G552"/>
      <c r="H552"/>
      <c r="I552"/>
    </row>
    <row r="553" spans="1:9" ht="15.75" customHeight="1">
      <c r="A553"/>
      <c r="B553"/>
      <c r="C553"/>
      <c r="D553"/>
      <c r="E553"/>
      <c r="F553"/>
      <c r="G553"/>
      <c r="H553"/>
      <c r="I553"/>
    </row>
    <row r="554" spans="1:9" ht="15.75" customHeight="1">
      <c r="A554"/>
      <c r="B554"/>
      <c r="C554"/>
      <c r="D554"/>
      <c r="E554"/>
      <c r="F554"/>
      <c r="G554"/>
      <c r="H554"/>
      <c r="I554"/>
    </row>
    <row r="555" spans="1:9" ht="15.75" customHeight="1">
      <c r="A555"/>
      <c r="B555"/>
      <c r="C555"/>
      <c r="D555"/>
      <c r="E555"/>
      <c r="F555"/>
      <c r="G555"/>
      <c r="H555"/>
      <c r="I555"/>
    </row>
    <row r="556" spans="1:9" ht="15.75" customHeight="1">
      <c r="A556"/>
      <c r="B556"/>
      <c r="C556"/>
      <c r="D556"/>
      <c r="E556"/>
      <c r="F556"/>
      <c r="G556"/>
      <c r="H556"/>
      <c r="I556"/>
    </row>
    <row r="557" spans="1:9" ht="15.75" customHeight="1">
      <c r="A557"/>
      <c r="B557"/>
      <c r="C557"/>
      <c r="D557"/>
      <c r="E557"/>
      <c r="F557"/>
      <c r="G557"/>
      <c r="H557"/>
      <c r="I557"/>
    </row>
    <row r="558" spans="1:9" ht="15.75" customHeight="1">
      <c r="A558"/>
      <c r="B558"/>
      <c r="C558"/>
      <c r="D558"/>
      <c r="E558"/>
      <c r="F558"/>
      <c r="G558"/>
      <c r="H558"/>
      <c r="I558"/>
    </row>
    <row r="559" spans="1:9" ht="15.75" customHeight="1">
      <c r="A559"/>
      <c r="B559"/>
      <c r="C559"/>
      <c r="D559"/>
      <c r="E559"/>
      <c r="F559"/>
      <c r="G559"/>
      <c r="H559"/>
      <c r="I559"/>
    </row>
    <row r="560" spans="1:9" ht="15.75" customHeight="1">
      <c r="A560"/>
      <c r="B560"/>
      <c r="C560"/>
      <c r="D560"/>
      <c r="E560"/>
      <c r="F560"/>
      <c r="G560"/>
      <c r="H560"/>
      <c r="I560"/>
    </row>
    <row r="561" spans="1:9" ht="15.75" customHeight="1">
      <c r="A561"/>
      <c r="B561"/>
      <c r="C561"/>
      <c r="D561"/>
      <c r="E561"/>
      <c r="F561"/>
      <c r="G561"/>
      <c r="H561"/>
      <c r="I561"/>
    </row>
    <row r="562" spans="1:9" ht="15.75" customHeight="1">
      <c r="A562"/>
      <c r="B562"/>
      <c r="C562"/>
      <c r="D562"/>
      <c r="E562"/>
      <c r="F562"/>
      <c r="G562"/>
      <c r="H562"/>
      <c r="I562"/>
    </row>
    <row r="563" spans="1:9" ht="15.75" customHeight="1">
      <c r="A563"/>
      <c r="B563"/>
      <c r="C563"/>
      <c r="D563"/>
      <c r="E563"/>
      <c r="F563"/>
      <c r="G563"/>
      <c r="H563"/>
      <c r="I563"/>
    </row>
    <row r="564" spans="1:9" ht="15.75" customHeight="1">
      <c r="A564"/>
      <c r="B564"/>
      <c r="C564"/>
      <c r="D564"/>
      <c r="E564"/>
      <c r="F564"/>
      <c r="G564"/>
      <c r="H564"/>
      <c r="I564"/>
    </row>
    <row r="565" spans="1:9" ht="15.75" customHeight="1">
      <c r="A565"/>
      <c r="B565"/>
      <c r="C565"/>
      <c r="D565"/>
      <c r="E565"/>
      <c r="F565"/>
      <c r="G565"/>
      <c r="H565"/>
      <c r="I565"/>
    </row>
    <row r="566" spans="1:9" ht="15.75" customHeight="1">
      <c r="A566"/>
      <c r="B566"/>
      <c r="C566"/>
      <c r="D566"/>
      <c r="E566"/>
      <c r="F566"/>
      <c r="G566"/>
      <c r="H566"/>
      <c r="I566"/>
    </row>
    <row r="567" spans="1:9" ht="15.75" customHeight="1">
      <c r="A567"/>
      <c r="B567"/>
      <c r="C567"/>
      <c r="D567"/>
      <c r="E567"/>
      <c r="F567"/>
      <c r="G567"/>
      <c r="H567"/>
      <c r="I567"/>
    </row>
    <row r="568" spans="1:9" ht="15.75" customHeight="1">
      <c r="A568"/>
      <c r="B568"/>
      <c r="C568"/>
      <c r="D568"/>
      <c r="E568"/>
      <c r="F568"/>
      <c r="G568"/>
      <c r="H568"/>
      <c r="I568"/>
    </row>
    <row r="569" spans="1:9" ht="15.75" customHeight="1">
      <c r="A569"/>
      <c r="B569"/>
      <c r="C569"/>
      <c r="D569"/>
      <c r="E569"/>
      <c r="F569"/>
      <c r="G569"/>
      <c r="H569"/>
      <c r="I569"/>
    </row>
    <row r="570" spans="1:9" ht="15.75" customHeight="1">
      <c r="A570"/>
      <c r="B570"/>
      <c r="C570"/>
      <c r="D570"/>
      <c r="E570"/>
      <c r="F570"/>
      <c r="G570"/>
      <c r="H570"/>
      <c r="I570"/>
    </row>
    <row r="571" spans="1:9" ht="15.75" customHeight="1">
      <c r="A571"/>
      <c r="B571"/>
      <c r="C571"/>
      <c r="D571"/>
      <c r="E571"/>
      <c r="F571"/>
      <c r="G571"/>
      <c r="H571"/>
      <c r="I571"/>
    </row>
    <row r="572" spans="1:9" ht="15.75" customHeight="1">
      <c r="A572"/>
      <c r="B572"/>
      <c r="C572"/>
      <c r="D572"/>
      <c r="E572"/>
      <c r="F572"/>
      <c r="G572"/>
      <c r="H572"/>
      <c r="I572"/>
    </row>
    <row r="573" spans="1:9" ht="15.75" customHeight="1">
      <c r="A573"/>
      <c r="B573"/>
      <c r="C573"/>
      <c r="D573"/>
      <c r="E573"/>
      <c r="F573"/>
      <c r="G573"/>
      <c r="H573"/>
      <c r="I573"/>
    </row>
    <row r="574" spans="1:9" ht="15.75" customHeight="1">
      <c r="A574"/>
      <c r="B574"/>
      <c r="C574"/>
      <c r="D574"/>
      <c r="E574"/>
      <c r="F574"/>
      <c r="G574"/>
      <c r="H574"/>
      <c r="I574"/>
    </row>
    <row r="575" spans="1:9" ht="15.75" customHeight="1">
      <c r="A575"/>
      <c r="B575"/>
      <c r="C575"/>
      <c r="D575"/>
      <c r="E575"/>
      <c r="F575"/>
      <c r="G575"/>
      <c r="H575"/>
      <c r="I575"/>
    </row>
    <row r="576" spans="1:9" ht="15.75" customHeight="1">
      <c r="A576"/>
      <c r="B576"/>
      <c r="C576"/>
      <c r="D576"/>
      <c r="E576"/>
      <c r="F576"/>
      <c r="G576"/>
      <c r="H576"/>
      <c r="I576"/>
    </row>
    <row r="577" spans="1:9" ht="15.75" customHeight="1">
      <c r="A577"/>
      <c r="B577"/>
      <c r="C577"/>
      <c r="D577"/>
      <c r="E577"/>
      <c r="F577"/>
      <c r="G577"/>
      <c r="H577"/>
      <c r="I577"/>
    </row>
    <row r="578" spans="1:9" ht="15.75" customHeight="1">
      <c r="A578"/>
      <c r="B578"/>
      <c r="C578"/>
      <c r="D578"/>
      <c r="E578"/>
      <c r="F578"/>
      <c r="G578"/>
      <c r="H578"/>
      <c r="I578"/>
    </row>
    <row r="579" spans="1:9" ht="15.75" customHeight="1">
      <c r="A579"/>
      <c r="B579"/>
      <c r="C579"/>
      <c r="D579"/>
      <c r="E579"/>
      <c r="F579"/>
      <c r="G579"/>
      <c r="H579"/>
      <c r="I579"/>
    </row>
    <row r="580" spans="1:9" ht="15.75" customHeight="1">
      <c r="A580"/>
      <c r="B580"/>
      <c r="C580"/>
      <c r="D580"/>
      <c r="E580"/>
      <c r="F580"/>
      <c r="G580"/>
      <c r="H580"/>
      <c r="I580"/>
    </row>
    <row r="581" spans="1:9" ht="15.75" customHeight="1">
      <c r="A581"/>
      <c r="B581"/>
      <c r="C581"/>
      <c r="D581"/>
      <c r="E581"/>
      <c r="F581"/>
      <c r="G581"/>
      <c r="H581"/>
      <c r="I581"/>
    </row>
    <row r="582" spans="1:9" ht="15.75" customHeight="1">
      <c r="A582"/>
      <c r="B582"/>
      <c r="C582"/>
      <c r="D582"/>
      <c r="E582"/>
      <c r="F582"/>
      <c r="G582"/>
      <c r="H582"/>
      <c r="I582"/>
    </row>
    <row r="583" spans="1:9" ht="15.75" customHeight="1">
      <c r="A583"/>
      <c r="B583"/>
      <c r="C583"/>
      <c r="D583"/>
      <c r="E583"/>
      <c r="F583"/>
      <c r="G583"/>
      <c r="H583"/>
      <c r="I583"/>
    </row>
    <row r="584" spans="1:9" ht="15.75" customHeight="1">
      <c r="A584"/>
      <c r="B584"/>
      <c r="C584"/>
      <c r="D584"/>
      <c r="E584"/>
      <c r="F584"/>
      <c r="G584"/>
      <c r="H584"/>
      <c r="I584"/>
    </row>
    <row r="585" spans="1:9" ht="15.75" customHeight="1">
      <c r="A585"/>
      <c r="B585"/>
      <c r="C585"/>
      <c r="D585"/>
      <c r="E585"/>
      <c r="F585"/>
      <c r="G585"/>
      <c r="H585"/>
      <c r="I585"/>
    </row>
    <row r="586" spans="1:9" ht="15.75" customHeight="1">
      <c r="A586"/>
      <c r="B586"/>
      <c r="C586"/>
      <c r="D586"/>
      <c r="E586"/>
      <c r="F586"/>
      <c r="G586"/>
      <c r="H586"/>
      <c r="I586"/>
    </row>
    <row r="587" spans="1:9" ht="15.75" customHeight="1">
      <c r="A587"/>
      <c r="B587"/>
      <c r="C587"/>
      <c r="D587"/>
      <c r="E587"/>
      <c r="F587"/>
      <c r="G587"/>
      <c r="H587"/>
      <c r="I587"/>
    </row>
    <row r="588" spans="1:9" ht="15.75" customHeight="1">
      <c r="A588"/>
      <c r="B588"/>
      <c r="C588"/>
      <c r="D588"/>
      <c r="E588"/>
      <c r="F588"/>
      <c r="G588"/>
      <c r="H588"/>
      <c r="I588"/>
    </row>
    <row r="589" spans="1:9" ht="15.75" customHeight="1">
      <c r="A589"/>
      <c r="B589"/>
      <c r="C589"/>
      <c r="D589"/>
      <c r="E589"/>
      <c r="F589"/>
      <c r="G589"/>
      <c r="H589"/>
      <c r="I589"/>
    </row>
    <row r="590" spans="1:9" ht="15.75" customHeight="1">
      <c r="A590"/>
      <c r="B590"/>
      <c r="C590"/>
      <c r="D590"/>
      <c r="E590"/>
      <c r="F590"/>
      <c r="G590"/>
      <c r="H590"/>
      <c r="I590"/>
    </row>
    <row r="591" spans="1:9" ht="15.75" customHeight="1">
      <c r="A591"/>
      <c r="B591"/>
      <c r="C591"/>
      <c r="D591"/>
      <c r="E591"/>
      <c r="F591"/>
      <c r="G591"/>
      <c r="H591"/>
      <c r="I591"/>
    </row>
    <row r="592" spans="1:9" ht="15.75" customHeight="1">
      <c r="A592"/>
      <c r="B592"/>
      <c r="C592"/>
      <c r="D592"/>
      <c r="E592"/>
      <c r="F592"/>
      <c r="G592"/>
      <c r="H592"/>
      <c r="I592"/>
    </row>
    <row r="593" spans="1:9" ht="15.75" customHeight="1">
      <c r="A593"/>
      <c r="B593"/>
      <c r="C593"/>
      <c r="D593"/>
      <c r="E593"/>
      <c r="F593"/>
      <c r="G593"/>
      <c r="H593"/>
      <c r="I593"/>
    </row>
    <row r="594" spans="1:9" ht="15.75" customHeight="1">
      <c r="A594"/>
      <c r="B594"/>
      <c r="C594"/>
      <c r="D594"/>
      <c r="E594"/>
      <c r="F594"/>
      <c r="G594"/>
      <c r="H594"/>
      <c r="I594"/>
    </row>
    <row r="595" spans="1:9" ht="15.75" customHeight="1">
      <c r="A595"/>
      <c r="B595"/>
      <c r="C595"/>
      <c r="D595"/>
      <c r="E595"/>
      <c r="F595"/>
      <c r="G595"/>
      <c r="H595"/>
      <c r="I595"/>
    </row>
    <row r="596" spans="1:9" ht="15.75" customHeight="1">
      <c r="A596"/>
      <c r="B596"/>
      <c r="C596"/>
      <c r="D596"/>
      <c r="E596"/>
      <c r="F596"/>
      <c r="G596"/>
      <c r="H596"/>
      <c r="I596"/>
    </row>
    <row r="597" spans="1:9" ht="15.75" customHeight="1">
      <c r="A597"/>
      <c r="B597"/>
      <c r="C597"/>
      <c r="D597"/>
      <c r="E597"/>
      <c r="F597"/>
      <c r="G597"/>
      <c r="H597"/>
      <c r="I597"/>
    </row>
    <row r="598" spans="1:9" ht="15.75" customHeight="1">
      <c r="A598"/>
      <c r="B598"/>
      <c r="C598"/>
      <c r="D598"/>
      <c r="E598"/>
      <c r="F598"/>
      <c r="G598"/>
      <c r="H598"/>
      <c r="I598"/>
    </row>
    <row r="599" spans="1:9" ht="15.75" customHeight="1">
      <c r="A599"/>
      <c r="B599"/>
      <c r="C599"/>
      <c r="D599"/>
      <c r="E599"/>
      <c r="F599"/>
      <c r="G599"/>
      <c r="H599"/>
      <c r="I599"/>
    </row>
    <row r="600" spans="1:9" ht="15.75" customHeight="1">
      <c r="A600"/>
      <c r="B600"/>
      <c r="C600"/>
      <c r="D600"/>
      <c r="E600"/>
      <c r="F600"/>
      <c r="G600"/>
      <c r="H600"/>
      <c r="I600"/>
    </row>
    <row r="601" spans="1:9" ht="15.75" customHeight="1">
      <c r="A601"/>
      <c r="B601"/>
      <c r="C601"/>
      <c r="D601"/>
      <c r="E601"/>
      <c r="F601"/>
      <c r="G601"/>
      <c r="H601"/>
      <c r="I601"/>
    </row>
    <row r="602" spans="1:9" ht="15.75" customHeight="1">
      <c r="A602"/>
      <c r="B602"/>
      <c r="C602"/>
      <c r="D602"/>
      <c r="E602"/>
      <c r="F602"/>
      <c r="G602"/>
      <c r="H602"/>
      <c r="I602"/>
    </row>
    <row r="603" spans="1:9" ht="15.75" customHeight="1">
      <c r="A603"/>
      <c r="B603"/>
      <c r="C603"/>
      <c r="D603"/>
      <c r="E603"/>
      <c r="F603"/>
      <c r="G603"/>
      <c r="H603"/>
      <c r="I603"/>
    </row>
    <row r="604" spans="1:9" ht="15.75" customHeight="1">
      <c r="A604"/>
      <c r="B604"/>
      <c r="C604"/>
      <c r="D604"/>
      <c r="E604"/>
      <c r="F604"/>
      <c r="G604"/>
      <c r="H604"/>
      <c r="I604"/>
    </row>
    <row r="605" spans="1:9" ht="15.75" customHeight="1">
      <c r="A605"/>
      <c r="B605"/>
      <c r="C605"/>
      <c r="D605"/>
      <c r="E605"/>
      <c r="F605"/>
      <c r="G605"/>
      <c r="H605"/>
      <c r="I605"/>
    </row>
    <row r="606" spans="1:9" ht="15.75" customHeight="1">
      <c r="A606"/>
      <c r="B606"/>
      <c r="C606"/>
      <c r="D606"/>
      <c r="E606"/>
      <c r="F606"/>
      <c r="G606"/>
      <c r="H606"/>
      <c r="I606"/>
    </row>
    <row r="607" spans="1:9" ht="15.75" customHeight="1">
      <c r="A607"/>
      <c r="B607"/>
      <c r="C607"/>
      <c r="D607"/>
      <c r="E607"/>
      <c r="F607"/>
      <c r="G607"/>
      <c r="H607"/>
      <c r="I607"/>
    </row>
    <row r="608" spans="1:9" ht="15.75" customHeight="1">
      <c r="A608"/>
      <c r="B608"/>
      <c r="C608"/>
      <c r="D608"/>
      <c r="E608"/>
      <c r="F608"/>
      <c r="G608"/>
      <c r="H608"/>
      <c r="I608"/>
    </row>
    <row r="609" spans="1:9" ht="15.75" customHeight="1">
      <c r="A609"/>
      <c r="B609"/>
      <c r="C609"/>
      <c r="D609"/>
      <c r="E609"/>
      <c r="F609"/>
      <c r="G609"/>
      <c r="H609"/>
      <c r="I609"/>
    </row>
    <row r="610" spans="1:9" ht="15.75" customHeight="1">
      <c r="A610"/>
      <c r="B610"/>
      <c r="C610"/>
      <c r="D610"/>
      <c r="E610"/>
      <c r="F610"/>
      <c r="G610"/>
      <c r="H610"/>
      <c r="I610"/>
    </row>
    <row r="611" spans="1:9" ht="15.75" customHeight="1">
      <c r="A611"/>
      <c r="B611"/>
      <c r="C611"/>
      <c r="D611"/>
      <c r="E611"/>
      <c r="F611"/>
      <c r="G611"/>
      <c r="H611"/>
      <c r="I611"/>
    </row>
    <row r="612" spans="1:9" ht="15.75" customHeight="1">
      <c r="A612"/>
      <c r="B612"/>
      <c r="C612"/>
      <c r="D612"/>
      <c r="E612"/>
      <c r="F612"/>
      <c r="G612"/>
      <c r="H612"/>
      <c r="I612"/>
    </row>
    <row r="613" spans="1:9" ht="15.75" customHeight="1">
      <c r="A613"/>
      <c r="B613"/>
      <c r="C613"/>
      <c r="D613"/>
      <c r="E613"/>
      <c r="F613"/>
      <c r="G613"/>
      <c r="H613"/>
      <c r="I613"/>
    </row>
    <row r="614" spans="1:9" ht="15.75" customHeight="1">
      <c r="A614"/>
      <c r="B614"/>
      <c r="C614"/>
      <c r="D614"/>
      <c r="E614"/>
      <c r="F614"/>
      <c r="G614"/>
      <c r="H614"/>
      <c r="I614"/>
    </row>
    <row r="615" spans="1:9" ht="15.75" customHeight="1">
      <c r="A615"/>
      <c r="B615"/>
      <c r="C615"/>
      <c r="D615"/>
      <c r="E615"/>
      <c r="F615"/>
      <c r="G615"/>
      <c r="H615"/>
      <c r="I615"/>
    </row>
    <row r="616" spans="1:9" ht="15.75" customHeight="1">
      <c r="A616"/>
      <c r="B616"/>
      <c r="C616"/>
      <c r="D616"/>
      <c r="E616"/>
      <c r="F616"/>
      <c r="G616"/>
      <c r="H616"/>
      <c r="I616"/>
    </row>
    <row r="617" spans="1:9" ht="15.75" customHeight="1">
      <c r="A617"/>
      <c r="B617"/>
      <c r="C617"/>
      <c r="D617"/>
      <c r="E617"/>
      <c r="F617"/>
      <c r="G617"/>
      <c r="H617"/>
      <c r="I617"/>
    </row>
    <row r="618" spans="1:9" ht="15.75" customHeight="1">
      <c r="A618"/>
      <c r="B618"/>
      <c r="C618"/>
      <c r="D618"/>
      <c r="E618"/>
      <c r="F618"/>
      <c r="G618"/>
      <c r="H618"/>
      <c r="I618"/>
    </row>
    <row r="619" spans="1:9" ht="15.75" customHeight="1">
      <c r="A619"/>
      <c r="B619"/>
      <c r="C619"/>
      <c r="D619"/>
      <c r="E619"/>
      <c r="F619"/>
      <c r="G619"/>
      <c r="H619"/>
      <c r="I619"/>
    </row>
    <row r="620" spans="1:9" ht="15.75" customHeight="1">
      <c r="A620"/>
      <c r="B620"/>
      <c r="C620"/>
      <c r="D620"/>
      <c r="E620"/>
      <c r="F620"/>
      <c r="G620"/>
      <c r="H620"/>
      <c r="I620"/>
    </row>
    <row r="621" spans="1:9" ht="15.75" customHeight="1">
      <c r="A621"/>
      <c r="B621"/>
      <c r="C621"/>
      <c r="D621"/>
      <c r="E621"/>
      <c r="F621"/>
      <c r="G621"/>
      <c r="H621"/>
      <c r="I621"/>
    </row>
    <row r="622" spans="1:9" ht="15.75" customHeight="1">
      <c r="A622"/>
      <c r="B622"/>
      <c r="C622"/>
      <c r="D622"/>
      <c r="E622"/>
      <c r="F622"/>
      <c r="G622"/>
      <c r="H622"/>
      <c r="I622"/>
    </row>
    <row r="623" spans="1:9" ht="15.75" customHeight="1">
      <c r="A623"/>
      <c r="B623"/>
      <c r="C623"/>
      <c r="D623"/>
      <c r="E623"/>
      <c r="F623"/>
      <c r="G623"/>
      <c r="H623"/>
      <c r="I623"/>
    </row>
    <row r="624" spans="1:9" ht="15.75" customHeight="1">
      <c r="A624"/>
      <c r="B624"/>
      <c r="C624"/>
      <c r="D624"/>
      <c r="E624"/>
      <c r="F624"/>
      <c r="G624"/>
      <c r="H624"/>
      <c r="I624"/>
    </row>
    <row r="625" spans="1:9" ht="15.75" customHeight="1">
      <c r="A625"/>
      <c r="B625"/>
      <c r="C625"/>
      <c r="D625"/>
      <c r="E625"/>
      <c r="F625"/>
      <c r="G625"/>
      <c r="H625"/>
      <c r="I625"/>
    </row>
    <row r="626" spans="1:9" ht="15.75" customHeight="1">
      <c r="A626"/>
      <c r="B626"/>
      <c r="C626"/>
      <c r="D626"/>
      <c r="E626"/>
      <c r="F626"/>
      <c r="G626"/>
      <c r="H626"/>
      <c r="I626"/>
    </row>
    <row r="627" spans="1:9" ht="15.75" customHeight="1">
      <c r="A627"/>
      <c r="B627"/>
      <c r="C627"/>
      <c r="D627"/>
      <c r="E627"/>
      <c r="F627"/>
      <c r="G627"/>
      <c r="H627"/>
      <c r="I627"/>
    </row>
    <row r="628" spans="1:9" ht="15.75" customHeight="1">
      <c r="A628"/>
      <c r="B628"/>
      <c r="C628"/>
      <c r="D628"/>
      <c r="E628"/>
      <c r="F628"/>
      <c r="G628"/>
      <c r="H628"/>
      <c r="I628"/>
    </row>
    <row r="629" spans="1:9" ht="15.75" customHeight="1">
      <c r="A629"/>
      <c r="B629"/>
      <c r="C629"/>
      <c r="D629"/>
      <c r="E629"/>
      <c r="F629"/>
      <c r="G629"/>
      <c r="H629"/>
      <c r="I629"/>
    </row>
    <row r="630" spans="1:9" ht="15.75" customHeight="1">
      <c r="A630"/>
      <c r="B630"/>
      <c r="C630"/>
      <c r="D630"/>
      <c r="E630"/>
      <c r="F630"/>
      <c r="G630"/>
      <c r="H630"/>
      <c r="I630"/>
    </row>
    <row r="631" spans="1:9" ht="15.75" customHeight="1">
      <c r="A631"/>
      <c r="B631"/>
      <c r="C631"/>
      <c r="D631"/>
      <c r="E631"/>
      <c r="F631"/>
      <c r="G631"/>
      <c r="H631"/>
      <c r="I631"/>
    </row>
    <row r="632" spans="1:9" ht="15.75" customHeight="1">
      <c r="A632"/>
      <c r="B632"/>
      <c r="C632"/>
      <c r="D632"/>
      <c r="E632"/>
      <c r="F632"/>
      <c r="G632"/>
      <c r="H632"/>
      <c r="I632"/>
    </row>
    <row r="633" spans="1:9" ht="15.75" customHeight="1">
      <c r="A633"/>
      <c r="B633"/>
      <c r="C633"/>
      <c r="D633"/>
      <c r="E633"/>
      <c r="F633"/>
      <c r="G633"/>
      <c r="H633"/>
      <c r="I633"/>
    </row>
    <row r="634" spans="2:9" ht="15.75" customHeight="1">
      <c r="B634"/>
      <c r="C634"/>
      <c r="D634"/>
      <c r="E634"/>
      <c r="F634"/>
      <c r="G634"/>
      <c r="H634"/>
      <c r="I634"/>
    </row>
    <row r="635" ht="15.75">
      <c r="I635" s="15" t="s">
        <v>308</v>
      </c>
    </row>
    <row r="638" ht="15.75">
      <c r="A638"/>
    </row>
    <row r="639" spans="1:9" ht="15.75">
      <c r="A639"/>
      <c r="B639" s="3" t="s">
        <v>308</v>
      </c>
      <c r="I639" s="15" t="s">
        <v>308</v>
      </c>
    </row>
    <row r="640" spans="1:9" ht="15.75">
      <c r="A640"/>
      <c r="I640" s="15" t="s">
        <v>308</v>
      </c>
    </row>
    <row r="641" spans="1:9" ht="15.75">
      <c r="A641"/>
      <c r="I641" s="15" t="s">
        <v>308</v>
      </c>
    </row>
    <row r="642" spans="1:9" ht="15.75">
      <c r="A642"/>
      <c r="I642" s="15" t="s">
        <v>308</v>
      </c>
    </row>
    <row r="643" spans="1:9" ht="15.75">
      <c r="A643"/>
      <c r="I643" s="15" t="s">
        <v>308</v>
      </c>
    </row>
    <row r="644" spans="1:9" ht="15">
      <c r="A644"/>
      <c r="B644"/>
      <c r="C644"/>
      <c r="D644"/>
      <c r="E644"/>
      <c r="F644"/>
      <c r="G644"/>
      <c r="H644"/>
      <c r="I644" s="15" t="s">
        <v>308</v>
      </c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</sheetData>
  <sheetProtection/>
  <autoFilter ref="A11:L525">
    <sortState ref="A12:L655">
      <sortCondition sortBy="fontColor" dxfId="0" ref="B12:B655"/>
    </sortState>
  </autoFilter>
  <mergeCells count="6">
    <mergeCell ref="A8:I8"/>
    <mergeCell ref="A9:I9"/>
    <mergeCell ref="A10:I10"/>
    <mergeCell ref="A7:I7"/>
    <mergeCell ref="J9:O9"/>
    <mergeCell ref="J10:O10"/>
  </mergeCells>
  <printOptions horizontalCentered="1"/>
  <pageMargins left="0.25" right="0.25" top="0.75" bottom="0.75" header="0.3" footer="0.3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1:D712"/>
  <sheetViews>
    <sheetView zoomScalePageLayoutView="0" workbookViewId="0" topLeftCell="A1">
      <selection activeCell="C144" sqref="C144"/>
    </sheetView>
  </sheetViews>
  <sheetFormatPr defaultColWidth="11.421875" defaultRowHeight="15"/>
  <cols>
    <col min="2" max="2" width="39.28125" style="0" bestFit="1" customWidth="1"/>
    <col min="3" max="3" width="15.8515625" style="0" customWidth="1"/>
    <col min="4" max="4" width="13.7109375" style="0" bestFit="1" customWidth="1"/>
  </cols>
  <sheetData>
    <row r="1" spans="2:3" ht="15">
      <c r="B1" s="23" t="s">
        <v>220</v>
      </c>
      <c r="C1" s="32">
        <f>SUMIF('PARA PAGO LISTO trabajando '!$B$12:$B$521,B1,'PARA PAGO LISTO trabajando '!$I$12:$I$521)</f>
        <v>209100</v>
      </c>
    </row>
    <row r="2" spans="2:3" ht="15">
      <c r="B2" s="25" t="s">
        <v>64</v>
      </c>
      <c r="C2" s="32">
        <f>SUMIF('PARA PAGO LISTO trabajando '!$B$12:$B$521,B2,'PARA PAGO LISTO trabajando '!$I$12:$I$521)</f>
        <v>513534.82</v>
      </c>
    </row>
    <row r="3" spans="2:3" ht="15">
      <c r="B3" s="23" t="s">
        <v>610</v>
      </c>
      <c r="C3" s="32">
        <v>131625.27</v>
      </c>
    </row>
    <row r="4" spans="2:3" ht="15">
      <c r="B4" s="26" t="s">
        <v>503</v>
      </c>
      <c r="C4" s="32">
        <f>SUMIF('PARA PAGO LISTO trabajando '!$B$12:$B$521,B4,'PARA PAGO LISTO trabajando '!$I$12:$I$521)</f>
        <v>480190.98</v>
      </c>
    </row>
    <row r="5" spans="2:3" ht="15">
      <c r="B5" s="23" t="s">
        <v>585</v>
      </c>
      <c r="C5" s="32">
        <f>SUMIF('PARA PAGO LISTO trabajando '!$B$12:$B$521,B5,'PARA PAGO LISTO trabajando '!$I$12:$I$521)</f>
        <v>913618.2300000001</v>
      </c>
    </row>
    <row r="6" spans="2:3" ht="15">
      <c r="B6" s="23" t="s">
        <v>530</v>
      </c>
      <c r="C6" s="32">
        <f>SUMIF('PARA PAGO LISTO trabajando '!$B$12:$B$521,B6,'PARA PAGO LISTO trabajando '!$I$12:$I$521)</f>
        <v>326667.54000000004</v>
      </c>
    </row>
    <row r="7" spans="2:3" ht="15">
      <c r="B7" s="23" t="s">
        <v>41</v>
      </c>
      <c r="C7" s="32">
        <f>SUMIF('PARA PAGO LISTO trabajando '!$B$12:$B$521,B7,'PARA PAGO LISTO trabajando '!$I$12:$I$521)</f>
        <v>2372759.5</v>
      </c>
    </row>
    <row r="8" spans="2:3" ht="15">
      <c r="B8" s="23" t="s">
        <v>537</v>
      </c>
      <c r="C8" s="32">
        <f>SUMIF('PARA PAGO LISTO trabajando '!$B$12:$B$521,B8,'PARA PAGO LISTO trabajando '!$I$12:$I$521)</f>
        <v>32485</v>
      </c>
    </row>
    <row r="9" spans="2:3" ht="15">
      <c r="B9" s="23" t="s">
        <v>748</v>
      </c>
      <c r="C9" s="32">
        <f>SUMIF('PARA PAGO LISTO trabajando '!$B$12:$B$521,B9,'PARA PAGO LISTO trabajando '!$I$12:$I$521)</f>
        <v>93400</v>
      </c>
    </row>
    <row r="10" spans="2:3" ht="15">
      <c r="B10" s="23" t="s">
        <v>312</v>
      </c>
      <c r="C10" s="32">
        <f>SUMIF('PARA PAGO LISTO trabajando '!$B$12:$B$521,B10,'PARA PAGO LISTO trabajando '!$I$12:$I$521)</f>
        <v>12069</v>
      </c>
    </row>
    <row r="11" spans="2:3" ht="15">
      <c r="B11" s="23" t="s">
        <v>681</v>
      </c>
      <c r="C11" s="32">
        <f>SUMIF('PARA PAGO LISTO trabajando '!$B$12:$B$521,B11,'PARA PAGO LISTO trabajando '!$I$12:$I$521)</f>
        <v>93556.23</v>
      </c>
    </row>
    <row r="12" spans="2:3" ht="15">
      <c r="B12" s="23" t="s">
        <v>551</v>
      </c>
      <c r="C12" s="32">
        <f>SUMIF('PARA PAGO LISTO trabajando '!$B$12:$B$521,B12,'PARA PAGO LISTO trabajando '!$I$12:$I$521)</f>
        <v>24000</v>
      </c>
    </row>
    <row r="13" spans="2:3" ht="15">
      <c r="B13" s="23" t="s">
        <v>570</v>
      </c>
      <c r="C13" s="32">
        <f>SUMIF('PARA PAGO LISTO trabajando '!$B$12:$B$521,B13,'PARA PAGO LISTO trabajando '!$I$12:$I$521)</f>
        <v>654715.1</v>
      </c>
    </row>
    <row r="14" spans="2:3" ht="15">
      <c r="B14" s="23" t="s">
        <v>200</v>
      </c>
      <c r="C14" s="32">
        <f>SUMIF('PARA PAGO LISTO trabajando '!$B$12:$B$521,B14,'PARA PAGO LISTO trabajando '!$I$12:$I$521)</f>
        <v>692678.17</v>
      </c>
    </row>
    <row r="15" spans="2:3" ht="15">
      <c r="B15" s="23" t="s">
        <v>222</v>
      </c>
      <c r="C15" s="32">
        <f>SUMIF('PARA PAGO LISTO trabajando '!$B$12:$B$521,B15,'PARA PAGO LISTO trabajando '!$I$12:$I$521)</f>
        <v>203634</v>
      </c>
    </row>
    <row r="16" spans="2:3" ht="15">
      <c r="B16" s="23" t="s">
        <v>3</v>
      </c>
      <c r="C16" s="32">
        <f>SUMIF('PARA PAGO LISTO trabajando '!$B$12:$B$521,B16,'PARA PAGO LISTO trabajando '!$I$12:$I$521)</f>
        <v>43188</v>
      </c>
    </row>
    <row r="17" spans="2:3" ht="15">
      <c r="B17" s="23" t="s">
        <v>292</v>
      </c>
      <c r="C17" s="32">
        <f>SUMIF('PARA PAGO LISTO trabajando '!$B$12:$B$521,B17,'PARA PAGO LISTO trabajando '!$I$12:$I$521)</f>
        <v>88667</v>
      </c>
    </row>
    <row r="18" spans="2:3" ht="15">
      <c r="B18" s="23" t="s">
        <v>544</v>
      </c>
      <c r="C18" s="32">
        <f>SUMIF('PARA PAGO LISTO trabajando '!$B$12:$B$521,B18,'PARA PAGO LISTO trabajando '!$I$12:$I$521)</f>
        <v>699514.4299999999</v>
      </c>
    </row>
    <row r="19" spans="2:3" ht="15">
      <c r="B19" s="23" t="s">
        <v>63</v>
      </c>
      <c r="C19" s="32">
        <f>SUMIF('PARA PAGO LISTO trabajando '!$B$12:$B$521,B19,'PARA PAGO LISTO trabajando '!$I$12:$I$521)</f>
        <v>604627.28</v>
      </c>
    </row>
    <row r="20" spans="2:3" ht="15">
      <c r="B20" s="23" t="s">
        <v>694</v>
      </c>
      <c r="C20" s="32">
        <f>SUMIF('PARA PAGO LISTO trabajando '!$B$12:$B$521,B20,'PARA PAGO LISTO trabajando '!$I$12:$I$521)</f>
        <v>137251.5</v>
      </c>
    </row>
    <row r="21" spans="2:3" ht="15">
      <c r="B21" s="23" t="s">
        <v>774</v>
      </c>
      <c r="C21" s="32">
        <f>SUMIF('PARA PAGO LISTO trabajando '!$B$12:$B$521,B21,'PARA PAGO LISTO trabajando '!$I$12:$I$521)</f>
        <v>5092</v>
      </c>
    </row>
    <row r="22" spans="2:3" ht="15">
      <c r="B22" s="23" t="s">
        <v>513</v>
      </c>
      <c r="C22" s="32">
        <f>SUMIF('PARA PAGO LISTO trabajando '!$B$12:$B$521,B22,'PARA PAGO LISTO trabajando '!$I$12:$I$521)</f>
        <v>3332556</v>
      </c>
    </row>
    <row r="23" spans="2:3" ht="15">
      <c r="B23" s="23" t="s">
        <v>509</v>
      </c>
      <c r="C23" s="32">
        <f>SUMIF('PARA PAGO LISTO trabajando '!$B$12:$B$521,B23,'PARA PAGO LISTO trabajando '!$I$12:$I$521)</f>
        <v>119888</v>
      </c>
    </row>
    <row r="24" spans="2:3" ht="15">
      <c r="B24" s="23" t="s">
        <v>5</v>
      </c>
      <c r="C24" s="32">
        <f>SUMIF('PARA PAGO LISTO trabajando '!$B$12:$B$521,B24,'PARA PAGO LISTO trabajando '!$I$12:$I$521)</f>
        <v>111135.18</v>
      </c>
    </row>
    <row r="25" spans="2:3" ht="15">
      <c r="B25" s="23" t="s">
        <v>528</v>
      </c>
      <c r="C25" s="32">
        <f>SUMIF('PARA PAGO LISTO trabajando '!$B$12:$B$521,B25,'PARA PAGO LISTO trabajando '!$I$12:$I$521)</f>
        <v>272999.96</v>
      </c>
    </row>
    <row r="26" spans="2:3" ht="15">
      <c r="B26" s="23" t="s">
        <v>531</v>
      </c>
      <c r="C26" s="32">
        <f>SUMIF('PARA PAGO LISTO trabajando '!$B$12:$B$521,B26,'PARA PAGO LISTO trabajando '!$I$12:$I$521)</f>
        <v>11210</v>
      </c>
    </row>
    <row r="27" spans="2:3" ht="15">
      <c r="B27" s="23" t="s">
        <v>36</v>
      </c>
      <c r="C27" s="32">
        <f>SUMIF('PARA PAGO LISTO trabajando '!$B$12:$B$521,B27,'PARA PAGO LISTO trabajando '!$I$12:$I$521)</f>
        <v>660800</v>
      </c>
    </row>
    <row r="28" spans="2:3" ht="15">
      <c r="B28" s="23" t="s">
        <v>230</v>
      </c>
      <c r="C28" s="32">
        <f>SUMIF('PARA PAGO LISTO trabajando '!$B$12:$B$521,B28,'PARA PAGO LISTO trabajando '!$I$12:$I$521)</f>
        <v>100000</v>
      </c>
    </row>
    <row r="29" spans="2:3" ht="15">
      <c r="B29" s="23" t="s">
        <v>169</v>
      </c>
      <c r="C29" s="32">
        <f>SUMIF('PARA PAGO LISTO trabajando '!$B$12:$B$521,B29,'PARA PAGO LISTO trabajando '!$I$12:$I$521)</f>
        <v>25000</v>
      </c>
    </row>
    <row r="30" spans="2:3" ht="15">
      <c r="B30" s="23" t="s">
        <v>290</v>
      </c>
      <c r="C30" s="32">
        <f>SUMIF('PARA PAGO LISTO trabajando '!$B$12:$B$521,B30,'PARA PAGO LISTO trabajando '!$I$12:$I$521)</f>
        <v>206500</v>
      </c>
    </row>
    <row r="31" spans="2:3" ht="15">
      <c r="B31" s="23" t="s">
        <v>548</v>
      </c>
      <c r="C31" s="32">
        <f>SUMIF('PARA PAGO LISTO trabajando '!$B$12:$B$521,B31,'PARA PAGO LISTO trabajando '!$I$12:$I$521)</f>
        <v>57790.5</v>
      </c>
    </row>
    <row r="32" spans="2:3" ht="15">
      <c r="B32" s="23" t="s">
        <v>67</v>
      </c>
      <c r="C32" s="32">
        <f>SUMIF('PARA PAGO LISTO trabajando '!$B$12:$B$521,B32,'PARA PAGO LISTO trabajando '!$I$12:$I$521)</f>
        <v>339339.9</v>
      </c>
    </row>
    <row r="33" spans="2:3" ht="15">
      <c r="B33" s="25" t="s">
        <v>604</v>
      </c>
      <c r="C33" s="32">
        <f>SUMIF('PARA PAGO LISTO trabajando '!$B$12:$B$521,B33,'PARA PAGO LISTO trabajando '!$I$12:$I$521)</f>
        <v>114192.95000000001</v>
      </c>
    </row>
    <row r="34" spans="2:3" ht="15">
      <c r="B34" s="25" t="s">
        <v>519</v>
      </c>
      <c r="C34" s="32">
        <f>SUMIF('PARA PAGO LISTO trabajando '!$B$12:$B$521,B34,'PARA PAGO LISTO trabajando '!$I$12:$I$521)</f>
        <v>8200930</v>
      </c>
    </row>
    <row r="35" spans="2:3" ht="15">
      <c r="B35" s="23" t="s">
        <v>163</v>
      </c>
      <c r="C35" s="32">
        <f>SUMIF('PARA PAGO LISTO trabajando '!$B$12:$B$521,B35,'PARA PAGO LISTO trabajando '!$I$12:$I$521)</f>
        <v>197574.1</v>
      </c>
    </row>
    <row r="36" spans="2:3" ht="15">
      <c r="B36" s="23" t="s">
        <v>4</v>
      </c>
      <c r="C36" s="32">
        <f>SUMIF('PARA PAGO LISTO trabajando '!$B$12:$B$521,B36,'PARA PAGO LISTO trabajando '!$I$12:$I$521)</f>
        <v>83148.7</v>
      </c>
    </row>
    <row r="37" spans="2:3" ht="15">
      <c r="B37" s="23" t="s">
        <v>310</v>
      </c>
      <c r="C37" s="32">
        <f>SUMIF('PARA PAGO LISTO trabajando '!$B$12:$B$521,B37,'PARA PAGO LISTO trabajando '!$I$12:$I$521)</f>
        <v>1978329.44</v>
      </c>
    </row>
    <row r="38" spans="2:3" ht="15">
      <c r="B38" s="23" t="s">
        <v>71</v>
      </c>
      <c r="C38" s="32">
        <f>SUMIF('PARA PAGO LISTO trabajando '!$B$12:$B$521,B38,'PARA PAGO LISTO trabajando '!$I$12:$I$521)</f>
        <v>96904.3</v>
      </c>
    </row>
    <row r="39" spans="2:3" ht="15">
      <c r="B39" s="23" t="s">
        <v>573</v>
      </c>
      <c r="C39" s="32">
        <f>SUMIF('PARA PAGO LISTO trabajando '!$B$12:$B$521,B39,'PARA PAGO LISTO trabajando '!$I$12:$I$521)</f>
        <v>6608</v>
      </c>
    </row>
    <row r="40" spans="2:3" ht="15">
      <c r="B40" s="23" t="s">
        <v>554</v>
      </c>
      <c r="C40" s="32">
        <f>SUMIF('PARA PAGO LISTO trabajando '!$B$12:$B$521,B40,'PARA PAGO LISTO trabajando '!$I$12:$I$521)</f>
        <v>345399</v>
      </c>
    </row>
    <row r="41" spans="2:3" ht="15">
      <c r="B41" s="23" t="s">
        <v>483</v>
      </c>
      <c r="C41" s="32">
        <f>SUMIF('PARA PAGO LISTO trabajando '!$B$12:$B$521,B41,'PARA PAGO LISTO trabajando '!$I$12:$I$521)</f>
        <v>120000</v>
      </c>
    </row>
    <row r="42" spans="2:3" ht="15">
      <c r="B42" s="23" t="s">
        <v>562</v>
      </c>
      <c r="C42" s="32">
        <f>SUMIF('PARA PAGO LISTO trabajando '!$B$12:$B$521,B42,'PARA PAGO LISTO trabajando '!$I$12:$I$521)</f>
        <v>171572</v>
      </c>
    </row>
    <row r="43" spans="2:3" ht="15">
      <c r="B43" s="23" t="s">
        <v>564</v>
      </c>
      <c r="C43" s="32">
        <f>SUMIF('PARA PAGO LISTO trabajando '!$B$12:$B$521,B43,'PARA PAGO LISTO trabajando '!$I$12:$I$521)</f>
        <v>25300.77</v>
      </c>
    </row>
    <row r="44" spans="2:3" ht="15">
      <c r="B44" s="23" t="s">
        <v>676</v>
      </c>
      <c r="C44" s="32">
        <f>SUMIF('PARA PAGO LISTO trabajando '!$B$12:$B$521,B44,'PARA PAGO LISTO trabajando '!$I$12:$I$521)</f>
        <v>16187.21</v>
      </c>
    </row>
    <row r="45" spans="2:3" ht="15">
      <c r="B45" s="23" t="s">
        <v>154</v>
      </c>
      <c r="C45" s="32">
        <f>SUMIF('PARA PAGO LISTO trabajando '!$B$12:$B$521,B45,'PARA PAGO LISTO trabajando '!$I$12:$I$521)</f>
        <v>240000</v>
      </c>
    </row>
    <row r="46" spans="2:3" ht="15">
      <c r="B46" s="23" t="s">
        <v>756</v>
      </c>
      <c r="C46" s="32">
        <f>SUMIF('PARA PAGO LISTO trabajando '!$B$12:$B$521,B46,'PARA PAGO LISTO trabajando '!$I$12:$I$521)</f>
        <v>16275.04</v>
      </c>
    </row>
    <row r="47" spans="2:3" ht="15">
      <c r="B47" s="23" t="s">
        <v>560</v>
      </c>
      <c r="C47" s="32">
        <f>SUMIF('PARA PAGO LISTO trabajando '!$B$12:$B$521,B47,'PARA PAGO LISTO trabajando '!$I$12:$I$521)</f>
        <v>134756</v>
      </c>
    </row>
    <row r="48" spans="2:3" ht="15">
      <c r="B48" s="23" t="s">
        <v>161</v>
      </c>
      <c r="C48" s="32">
        <f>SUMIF('PARA PAGO LISTO trabajando '!$B$12:$B$521,B48,'PARA PAGO LISTO trabajando '!$I$12:$I$521)</f>
        <v>7880.41</v>
      </c>
    </row>
    <row r="49" spans="2:3" ht="15">
      <c r="B49" s="23" t="s">
        <v>6</v>
      </c>
      <c r="C49" s="32">
        <f>SUMIF('PARA PAGO LISTO trabajando '!$B$12:$B$521,B49,'PARA PAGO LISTO trabajando '!$I$12:$I$521)</f>
        <v>5581275.2</v>
      </c>
    </row>
    <row r="50" spans="2:3" ht="15">
      <c r="B50" s="23" t="s">
        <v>46</v>
      </c>
      <c r="C50" s="32">
        <f>SUMIF('PARA PAGO LISTO trabajando '!$B$12:$B$521,B50,'PARA PAGO LISTO trabajando '!$I$12:$I$521)</f>
        <v>1299896</v>
      </c>
    </row>
    <row r="51" spans="2:3" ht="15">
      <c r="B51" s="23" t="s">
        <v>97</v>
      </c>
      <c r="C51" s="32">
        <f>SUMIF('PARA PAGO LISTO trabajando '!$B$12:$B$521,B51,'PARA PAGO LISTO trabajando '!$I$12:$I$521)</f>
        <v>120000</v>
      </c>
    </row>
    <row r="52" spans="2:3" ht="15">
      <c r="B52" s="23" t="s">
        <v>61</v>
      </c>
      <c r="C52" s="32">
        <f>SUMIF('PARA PAGO LISTO trabajando '!$B$12:$B$521,B52,'PARA PAGO LISTO trabajando '!$I$12:$I$521)</f>
        <v>27966</v>
      </c>
    </row>
    <row r="53" spans="2:3" ht="15">
      <c r="B53" s="23" t="s">
        <v>579</v>
      </c>
      <c r="C53" s="32">
        <f>SUMIF('PARA PAGO LISTO trabajando '!$B$12:$B$521,B53,'PARA PAGO LISTO trabajando '!$I$12:$I$521)</f>
        <v>107272.04</v>
      </c>
    </row>
    <row r="54" spans="2:3" ht="15">
      <c r="B54" s="23" t="s">
        <v>136</v>
      </c>
      <c r="C54" s="32">
        <f>SUMIF('PARA PAGO LISTO trabajando '!$B$12:$B$521,B54,'PARA PAGO LISTO trabajando '!$I$12:$I$521)</f>
        <v>800000</v>
      </c>
    </row>
    <row r="55" spans="2:3" ht="15">
      <c r="B55" s="23" t="s">
        <v>31</v>
      </c>
      <c r="C55" s="32">
        <f>SUMIF('PARA PAGO LISTO trabajando '!$B$12:$B$521,B55,'PARA PAGO LISTO trabajando '!$I$12:$I$521)</f>
        <v>1666191.69</v>
      </c>
    </row>
    <row r="56" spans="2:3" ht="15">
      <c r="B56" s="23" t="s">
        <v>295</v>
      </c>
      <c r="C56" s="32">
        <f>SUMIF('PARA PAGO LISTO trabajando '!$B$12:$B$521,B56,'PARA PAGO LISTO trabajando '!$I$12:$I$521)</f>
        <v>18078.93</v>
      </c>
    </row>
    <row r="57" spans="2:3" ht="15">
      <c r="B57" s="23" t="s">
        <v>73</v>
      </c>
      <c r="C57" s="32">
        <f>SUMIF('PARA PAGO LISTO trabajando '!$B$12:$B$521,B57,'PARA PAGO LISTO trabajando '!$I$12:$I$521)</f>
        <v>12425.4</v>
      </c>
    </row>
    <row r="58" spans="2:3" ht="15">
      <c r="B58" s="23" t="s">
        <v>600</v>
      </c>
      <c r="C58" s="32">
        <f>SUMIF('PARA PAGO LISTO trabajando '!$B$12:$B$521,B58,'PARA PAGO LISTO trabajando '!$I$12:$I$521)</f>
        <v>73556.5</v>
      </c>
    </row>
    <row r="59" spans="2:3" ht="15">
      <c r="B59" s="23" t="s">
        <v>29</v>
      </c>
      <c r="C59" s="32">
        <f>SUMIF('PARA PAGO LISTO trabajando '!$B$12:$B$521,B59,'PARA PAGO LISTO trabajando '!$I$12:$I$521)</f>
        <v>2058267.54</v>
      </c>
    </row>
    <row r="60" spans="2:3" ht="15">
      <c r="B60" s="23" t="s">
        <v>104</v>
      </c>
      <c r="C60" s="32">
        <f>SUMIF('PARA PAGO LISTO trabajando '!$B$12:$B$521,B60,'PARA PAGO LISTO trabajando '!$I$12:$I$521)</f>
        <v>50150</v>
      </c>
    </row>
    <row r="61" spans="2:3" ht="15">
      <c r="B61" s="23" t="s">
        <v>153</v>
      </c>
      <c r="C61" s="32">
        <f>SUMIF('PARA PAGO LISTO trabajando '!$B$12:$B$521,B61,'PARA PAGO LISTO trabajando '!$I$12:$I$521)</f>
        <v>46416.57</v>
      </c>
    </row>
    <row r="62" spans="2:3" ht="15">
      <c r="B62" s="23" t="s">
        <v>301</v>
      </c>
      <c r="C62" s="32">
        <f>SUMIF('PARA PAGO LISTO trabajando '!$B$12:$B$521,B62,'PARA PAGO LISTO trabajando '!$I$12:$I$521)</f>
        <v>559270.25</v>
      </c>
    </row>
    <row r="63" spans="2:3" ht="15">
      <c r="B63" s="23" t="s">
        <v>233</v>
      </c>
      <c r="C63" s="32">
        <f>SUMIF('PARA PAGO LISTO trabajando '!$B$12:$B$521,B63,'PARA PAGO LISTO trabajando '!$I$12:$I$521)</f>
        <v>102842.9</v>
      </c>
    </row>
    <row r="64" spans="2:3" ht="15">
      <c r="B64" s="23" t="s">
        <v>235</v>
      </c>
      <c r="C64" s="32">
        <f>SUMIF('PARA PAGO LISTO trabajando '!$B$12:$B$521,B64,'PARA PAGO LISTO trabajando '!$I$12:$I$521)</f>
        <v>248921</v>
      </c>
    </row>
    <row r="65" spans="2:3" ht="15">
      <c r="B65" s="23" t="s">
        <v>609</v>
      </c>
      <c r="C65" s="32">
        <f>SUMIF('PARA PAGO LISTO trabajando '!$B$12:$B$521,B65,'PARA PAGO LISTO trabajando '!$I$12:$I$521)</f>
        <v>24493.26</v>
      </c>
    </row>
    <row r="66" spans="2:3" ht="15">
      <c r="B66" s="23" t="s">
        <v>198</v>
      </c>
      <c r="C66" s="32">
        <f>SUMIF('PARA PAGO LISTO trabajando '!$B$12:$B$521,B66,'PARA PAGO LISTO trabajando '!$I$12:$I$521)</f>
        <v>129342.75</v>
      </c>
    </row>
    <row r="67" spans="2:3" ht="15">
      <c r="B67" s="23" t="s">
        <v>48</v>
      </c>
      <c r="C67" s="32">
        <f>SUMIF('PARA PAGO LISTO trabajando '!$B$12:$B$521,B67,'PARA PAGO LISTO trabajando '!$I$12:$I$521)</f>
        <v>187925.41999999998</v>
      </c>
    </row>
    <row r="68" spans="2:3" ht="15">
      <c r="B68" s="23" t="s">
        <v>501</v>
      </c>
      <c r="C68" s="32">
        <f>SUMIF('PARA PAGO LISTO trabajando '!$B$12:$B$521,B68,'PARA PAGO LISTO trabajando '!$I$12:$I$521)</f>
        <v>237300.59</v>
      </c>
    </row>
    <row r="69" spans="2:3" ht="15">
      <c r="B69" s="23" t="s">
        <v>237</v>
      </c>
      <c r="C69" s="32">
        <f>SUMIF('PARA PAGO LISTO trabajando '!$B$12:$B$521,B69,'PARA PAGO LISTO trabajando '!$I$12:$I$521)</f>
        <v>142680</v>
      </c>
    </row>
    <row r="70" spans="2:3" ht="15">
      <c r="B70" s="23" t="s">
        <v>745</v>
      </c>
      <c r="C70" s="32">
        <f>SUMIF('PARA PAGO LISTO trabajando '!$B$12:$B$521,B70,'PARA PAGO LISTO trabajando '!$I$12:$I$521)</f>
        <v>6573</v>
      </c>
    </row>
    <row r="71" spans="2:3" ht="15">
      <c r="B71" s="23" t="s">
        <v>591</v>
      </c>
      <c r="C71" s="32">
        <f>SUMIF('PARA PAGO LISTO trabajando '!$B$12:$B$521,B71,'PARA PAGO LISTO trabajando '!$I$12:$I$521)</f>
        <v>15400</v>
      </c>
    </row>
    <row r="72" spans="2:3" ht="15">
      <c r="B72" s="23" t="s">
        <v>563</v>
      </c>
      <c r="C72" s="32">
        <f>SUMIF('PARA PAGO LISTO trabajando '!$B$12:$B$521,B72,'PARA PAGO LISTO trabajando '!$I$12:$I$521)</f>
        <v>174050</v>
      </c>
    </row>
    <row r="73" spans="2:3" ht="15">
      <c r="B73" s="23" t="s">
        <v>194</v>
      </c>
      <c r="C73" s="32">
        <f>SUMIF('PARA PAGO LISTO trabajando '!$B$12:$B$521,B73,'PARA PAGO LISTO trabajando '!$I$12:$I$521)</f>
        <v>174522</v>
      </c>
    </row>
    <row r="74" spans="2:3" ht="15">
      <c r="B74" s="23" t="s">
        <v>508</v>
      </c>
      <c r="C74" s="32">
        <f>SUMIF('PARA PAGO LISTO trabajando '!$B$12:$B$521,B74,'PARA PAGO LISTO trabajando '!$I$12:$I$521)</f>
        <v>240000</v>
      </c>
    </row>
    <row r="75" spans="2:3" ht="15">
      <c r="B75" s="23" t="s">
        <v>49</v>
      </c>
      <c r="C75" s="32">
        <f>SUMIF('PARA PAGO LISTO trabajando '!$B$12:$B$521,B75,'PARA PAGO LISTO trabajando '!$I$12:$I$521)</f>
        <v>605998.91</v>
      </c>
    </row>
    <row r="76" spans="2:3" ht="15">
      <c r="B76" s="23" t="s">
        <v>243</v>
      </c>
      <c r="C76" s="32">
        <f>SUMIF('PARA PAGO LISTO trabajando '!$B$12:$B$521,B76,'PARA PAGO LISTO trabajando '!$I$12:$I$521)</f>
        <v>180000</v>
      </c>
    </row>
    <row r="77" spans="2:3" ht="15">
      <c r="B77" s="23" t="s">
        <v>244</v>
      </c>
      <c r="C77" s="32">
        <f>SUMIF('PARA PAGO LISTO trabajando '!$B$12:$B$521,B77,'PARA PAGO LISTO trabajando '!$I$12:$I$521)</f>
        <v>21240</v>
      </c>
    </row>
    <row r="78" spans="2:3" ht="15">
      <c r="B78" s="23" t="s">
        <v>107</v>
      </c>
      <c r="C78" s="32">
        <f>SUMIF('PARA PAGO LISTO trabajando '!$B$12:$B$521,B78,'PARA PAGO LISTO trabajando '!$I$12:$I$521)</f>
        <v>30000</v>
      </c>
    </row>
    <row r="79" spans="2:3" ht="15">
      <c r="B79" s="23" t="s">
        <v>565</v>
      </c>
      <c r="C79" s="32">
        <f>SUMIF('PARA PAGO LISTO trabajando '!$B$12:$B$521,B79,'PARA PAGO LISTO trabajando '!$I$12:$I$521)</f>
        <v>30641.65</v>
      </c>
    </row>
    <row r="80" spans="2:3" ht="15">
      <c r="B80" s="23" t="s">
        <v>593</v>
      </c>
      <c r="C80" s="32">
        <f>SUMIF('PARA PAGO LISTO trabajando '!$B$12:$B$521,B80,'PARA PAGO LISTO trabajando '!$I$12:$I$521)</f>
        <v>241870.35000000003</v>
      </c>
    </row>
    <row r="81" spans="2:3" ht="15">
      <c r="B81" s="23" t="s">
        <v>291</v>
      </c>
      <c r="C81" s="32">
        <f>SUMIF('PARA PAGO LISTO trabajando '!$B$12:$B$521,B81,'PARA PAGO LISTO trabajando '!$I$12:$I$521)</f>
        <v>49206</v>
      </c>
    </row>
    <row r="82" spans="2:3" ht="15">
      <c r="B82" s="23" t="s">
        <v>110</v>
      </c>
      <c r="C82" s="32">
        <f>SUMIF('PARA PAGO LISTO trabajando '!$B$12:$B$521,B82,'PARA PAGO LISTO trabajando '!$I$12:$I$521)</f>
        <v>54733.44</v>
      </c>
    </row>
    <row r="83" spans="2:3" ht="15">
      <c r="B83" s="23" t="s">
        <v>196</v>
      </c>
      <c r="C83" s="32">
        <f>SUMIF('PARA PAGO LISTO trabajando '!$B$12:$B$521,B83,'PARA PAGO LISTO trabajando '!$I$12:$I$521)</f>
        <v>1843032.56</v>
      </c>
    </row>
    <row r="84" spans="2:3" ht="15">
      <c r="B84" s="23" t="s">
        <v>558</v>
      </c>
      <c r="C84" s="32">
        <f>SUMIF('PARA PAGO LISTO trabajando '!$B$12:$B$521,B84,'PARA PAGO LISTO trabajando '!$I$12:$I$521)</f>
        <v>94412.20000000001</v>
      </c>
    </row>
    <row r="85" spans="2:3" ht="15">
      <c r="B85" s="23" t="s">
        <v>78</v>
      </c>
      <c r="C85" s="32">
        <f>SUMIF('PARA PAGO LISTO trabajando '!$B$12:$B$521,B85,'PARA PAGO LISTO trabajando '!$I$12:$I$521)</f>
        <v>375362.48</v>
      </c>
    </row>
    <row r="86" spans="2:3" ht="15">
      <c r="B86" s="23" t="s">
        <v>280</v>
      </c>
      <c r="C86" s="32">
        <f>SUMIF('PARA PAGO LISTO trabajando '!$B$12:$B$521,B86,'PARA PAGO LISTO trabajando '!$I$12:$I$521)</f>
        <v>360000</v>
      </c>
    </row>
    <row r="87" spans="2:3" ht="15">
      <c r="B87" s="23" t="s">
        <v>246</v>
      </c>
      <c r="C87" s="32">
        <f>SUMIF('PARA PAGO LISTO trabajando '!$B$12:$B$521,B87,'PARA PAGO LISTO trabajando '!$I$12:$I$521)</f>
        <v>14177.5</v>
      </c>
    </row>
    <row r="88" spans="2:3" ht="15">
      <c r="B88" s="23" t="s">
        <v>218</v>
      </c>
      <c r="C88" s="32">
        <f>SUMIF('PARA PAGO LISTO trabajando '!$B$12:$B$521,B88,'PARA PAGO LISTO trabajando '!$I$12:$I$521)</f>
        <v>60000</v>
      </c>
    </row>
    <row r="89" spans="2:3" ht="15">
      <c r="B89" s="23" t="s">
        <v>217</v>
      </c>
      <c r="C89" s="32">
        <f>SUMIF('PARA PAGO LISTO trabajando '!$B$12:$B$521,B89,'PARA PAGO LISTO trabajando '!$I$12:$I$521)</f>
        <v>115478</v>
      </c>
    </row>
    <row r="90" spans="2:3" ht="15">
      <c r="B90" s="23" t="s">
        <v>247</v>
      </c>
      <c r="C90" s="32">
        <f>SUMIF('PARA PAGO LISTO trabajando '!$B$12:$B$521,B90,'PARA PAGO LISTO trabajando '!$I$12:$I$521)</f>
        <v>9756.779999999999</v>
      </c>
    </row>
    <row r="91" spans="2:3" ht="15">
      <c r="B91" s="23" t="s">
        <v>134</v>
      </c>
      <c r="C91" s="32">
        <f>SUMIF('PARA PAGO LISTO trabajando '!$B$12:$B$521,B91,'PARA PAGO LISTO trabajando '!$I$12:$I$521)</f>
        <v>66276.6</v>
      </c>
    </row>
    <row r="92" spans="2:3" ht="15">
      <c r="B92" s="23" t="s">
        <v>407</v>
      </c>
      <c r="C92" s="32">
        <f>SUMIF('PARA PAGO LISTO trabajando '!$B$12:$B$521,B92,'PARA PAGO LISTO trabajando '!$I$12:$I$521)</f>
        <v>279041.44</v>
      </c>
    </row>
    <row r="93" spans="2:3" ht="15">
      <c r="B93" s="23" t="s">
        <v>55</v>
      </c>
      <c r="C93" s="32">
        <f>SUMIF('PARA PAGO LISTO trabajando '!$B$12:$B$521,B93,'PARA PAGO LISTO trabajando '!$I$12:$I$521)</f>
        <v>451135</v>
      </c>
    </row>
    <row r="94" spans="2:3" ht="15">
      <c r="B94" s="23" t="s">
        <v>749</v>
      </c>
      <c r="C94" s="32">
        <f>SUMIF('PARA PAGO LISTO trabajando '!$B$12:$B$521,B94,'PARA PAGO LISTO trabajando '!$I$12:$I$521)</f>
        <v>850291.2</v>
      </c>
    </row>
    <row r="95" spans="2:3" ht="15">
      <c r="B95" s="23" t="s">
        <v>408</v>
      </c>
      <c r="C95" s="32">
        <f>SUMIF('PARA PAGO LISTO trabajando '!$B$12:$B$521,B95,'PARA PAGO LISTO trabajando '!$I$12:$I$521)</f>
        <v>197200</v>
      </c>
    </row>
    <row r="96" spans="2:3" ht="15">
      <c r="B96" s="23" t="s">
        <v>250</v>
      </c>
      <c r="C96" s="32">
        <f>SUMIF('PARA PAGO LISTO trabajando '!$B$12:$B$521,B96,'PARA PAGO LISTO trabajando '!$I$12:$I$521)</f>
        <v>1650000</v>
      </c>
    </row>
    <row r="97" spans="2:3" ht="15">
      <c r="B97" s="23" t="s">
        <v>311</v>
      </c>
      <c r="C97" s="32">
        <f>SUMIF('PARA PAGO LISTO trabajando '!$B$12:$B$521,B97,'PARA PAGO LISTO trabajando '!$I$12:$I$521)</f>
        <v>8142</v>
      </c>
    </row>
    <row r="98" spans="2:3" ht="15">
      <c r="B98" s="23" t="s">
        <v>511</v>
      </c>
      <c r="C98" s="32">
        <f>SUMIF('PARA PAGO LISTO trabajando '!$B$12:$B$521,B98,'PARA PAGO LISTO trabajando '!$I$12:$I$521)</f>
        <v>5900</v>
      </c>
    </row>
    <row r="99" spans="2:3" ht="15">
      <c r="B99" s="23" t="s">
        <v>51</v>
      </c>
      <c r="C99" s="32">
        <f>SUMIF('PARA PAGO LISTO trabajando '!$B$12:$B$521,B99,'PARA PAGO LISTO trabajando '!$I$12:$I$521)</f>
        <v>611235</v>
      </c>
    </row>
    <row r="100" spans="2:3" ht="15">
      <c r="B100" s="23" t="s">
        <v>116</v>
      </c>
      <c r="C100" s="32">
        <f>SUMIF('PARA PAGO LISTO trabajando '!$B$12:$B$521,B100,'PARA PAGO LISTO trabajando '!$I$12:$I$521)</f>
        <v>450000</v>
      </c>
    </row>
    <row r="101" spans="2:3" ht="15">
      <c r="B101" s="23" t="s">
        <v>80</v>
      </c>
      <c r="C101" s="32">
        <f>SUMIF('PARA PAGO LISTO trabajando '!$B$12:$B$521,B101,'PARA PAGO LISTO trabajando '!$I$12:$I$521)</f>
        <v>4910500</v>
      </c>
    </row>
    <row r="102" spans="2:3" ht="15">
      <c r="B102" s="23" t="s">
        <v>586</v>
      </c>
      <c r="C102" s="32">
        <f>SUMIF('PARA PAGO LISTO trabajando '!$B$12:$B$521,B102,'PARA PAGO LISTO trabajando '!$I$12:$I$521)</f>
        <v>12722.29</v>
      </c>
    </row>
    <row r="103" spans="2:3" ht="15">
      <c r="B103" s="23" t="s">
        <v>115</v>
      </c>
      <c r="C103" s="32">
        <f>SUMIF('PARA PAGO LISTO trabajando '!$B$12:$B$521,B103,'PARA PAGO LISTO trabajando '!$I$12:$I$521)</f>
        <v>156368</v>
      </c>
    </row>
    <row r="104" spans="2:3" ht="15">
      <c r="B104" s="23" t="s">
        <v>130</v>
      </c>
      <c r="C104" s="32">
        <f>SUMIF('PARA PAGO LISTO trabajando '!$B$12:$B$521,B104,'PARA PAGO LISTO trabajando '!$I$12:$I$521)</f>
        <v>139200</v>
      </c>
    </row>
    <row r="105" spans="2:3" ht="15">
      <c r="B105" s="23" t="s">
        <v>54</v>
      </c>
      <c r="C105" s="32">
        <f>SUMIF('PARA PAGO LISTO trabajando '!$B$12:$B$521,B105,'PARA PAGO LISTO trabajando '!$I$12:$I$521)</f>
        <v>220833.83</v>
      </c>
    </row>
    <row r="106" spans="2:3" ht="15">
      <c r="B106" s="23" t="s">
        <v>546</v>
      </c>
      <c r="C106" s="32">
        <f>SUMIF('PARA PAGO LISTO trabajando '!$B$12:$B$521,B106,'PARA PAGO LISTO trabajando '!$I$12:$I$521)</f>
        <v>28689.17</v>
      </c>
    </row>
    <row r="107" spans="2:3" ht="15">
      <c r="B107" s="23" t="s">
        <v>251</v>
      </c>
      <c r="C107" s="32">
        <f>SUMIF('PARA PAGO LISTO trabajando '!$B$12:$B$521,B107,'PARA PAGO LISTO trabajando '!$I$12:$I$521)</f>
        <v>2811840</v>
      </c>
    </row>
    <row r="108" spans="2:3" ht="15">
      <c r="B108" s="23" t="s">
        <v>702</v>
      </c>
      <c r="C108" s="32">
        <f>SUMIF('PARA PAGO LISTO trabajando '!$B$12:$B$521,B108,'PARA PAGO LISTO trabajando '!$I$12:$I$521)</f>
        <v>215000.43</v>
      </c>
    </row>
    <row r="109" spans="2:3" ht="15">
      <c r="B109" s="23" t="s">
        <v>57</v>
      </c>
      <c r="C109" s="32">
        <f>SUMIF('PARA PAGO LISTO trabajando '!$B$12:$B$521,B109,'PARA PAGO LISTO trabajando '!$I$12:$I$521)</f>
        <v>153645.44</v>
      </c>
    </row>
    <row r="110" spans="2:3" ht="15">
      <c r="B110" s="23" t="s">
        <v>252</v>
      </c>
      <c r="C110" s="32">
        <f>SUMIF('PARA PAGO LISTO trabajando '!$B$12:$B$521,B110,'PARA PAGO LISTO trabajando '!$I$12:$I$521)</f>
        <v>280000</v>
      </c>
    </row>
    <row r="111" spans="2:3" ht="15">
      <c r="B111" s="23" t="s">
        <v>500</v>
      </c>
      <c r="C111" s="32">
        <f>SUMIF('PARA PAGO LISTO trabajando '!$B$12:$B$521,B111,'PARA PAGO LISTO trabajando '!$I$12:$I$521)</f>
        <v>99828</v>
      </c>
    </row>
    <row r="112" spans="2:3" ht="15">
      <c r="B112" s="23" t="s">
        <v>286</v>
      </c>
      <c r="C112" s="32">
        <f>SUMIF('PARA PAGO LISTO trabajando '!$B$12:$B$521,B112,'PARA PAGO LISTO trabajando '!$I$12:$I$521)</f>
        <v>112109.4</v>
      </c>
    </row>
    <row r="113" spans="2:3" ht="15">
      <c r="B113" s="23" t="s">
        <v>72</v>
      </c>
      <c r="C113" s="32">
        <f>SUMIF('PARA PAGO LISTO trabajando '!$B$12:$B$521,B113,'PARA PAGO LISTO trabajando '!$I$12:$I$521)</f>
        <v>725818</v>
      </c>
    </row>
    <row r="114" spans="2:3" ht="15">
      <c r="B114" s="23" t="s">
        <v>170</v>
      </c>
      <c r="C114" s="32">
        <f>SUMIF('PARA PAGO LISTO trabajando '!$B$12:$B$521,B114,'PARA PAGO LISTO trabajando '!$I$12:$I$521)</f>
        <v>72276.18</v>
      </c>
    </row>
    <row r="115" spans="2:3" ht="15">
      <c r="B115" s="23" t="s">
        <v>305</v>
      </c>
      <c r="C115" s="32">
        <f>SUMIF('PARA PAGO LISTO trabajando '!$B$12:$B$521,B115,'PARA PAGO LISTO trabajando '!$I$12:$I$521)</f>
        <v>40200</v>
      </c>
    </row>
    <row r="116" spans="2:3" ht="15">
      <c r="B116" s="23" t="s">
        <v>27</v>
      </c>
      <c r="C116" s="32">
        <f>SUMIF('PARA PAGO LISTO trabajando '!$B$12:$B$521,B116,'PARA PAGO LISTO trabajando '!$I$12:$I$521)</f>
        <v>144068.74</v>
      </c>
    </row>
    <row r="117" spans="2:3" ht="15">
      <c r="B117" s="23" t="s">
        <v>25</v>
      </c>
      <c r="C117" s="32">
        <f>SUMIF('PARA PAGO LISTO trabajando '!$B$12:$B$521,B117,'PARA PAGO LISTO trabajando '!$I$12:$I$521)</f>
        <v>335699.57000000007</v>
      </c>
    </row>
    <row r="118" spans="2:3" ht="15">
      <c r="B118" s="23" t="s">
        <v>174</v>
      </c>
      <c r="C118" s="32">
        <f>SUMIF('PARA PAGO LISTO trabajando '!$B$12:$B$521,B118,'PARA PAGO LISTO trabajando '!$I$12:$I$521)</f>
        <v>4750000</v>
      </c>
    </row>
    <row r="119" spans="2:3" ht="15">
      <c r="B119" s="23" t="s">
        <v>257</v>
      </c>
      <c r="C119" s="32">
        <f>SUMIF('PARA PAGO LISTO trabajando '!$B$12:$B$521,B119,'PARA PAGO LISTO trabajando '!$I$12:$I$521)</f>
        <v>595959</v>
      </c>
    </row>
    <row r="120" spans="2:3" ht="15">
      <c r="B120" s="23" t="s">
        <v>84</v>
      </c>
      <c r="C120" s="32">
        <f>SUMIF('PARA PAGO LISTO trabajando '!$B$12:$B$521,B120,'PARA PAGO LISTO trabajando '!$I$12:$I$521)</f>
        <v>871078.36</v>
      </c>
    </row>
    <row r="121" spans="2:3" ht="15">
      <c r="B121" s="23" t="s">
        <v>535</v>
      </c>
      <c r="C121" s="32">
        <f>SUMIF('PARA PAGO LISTO trabajando '!$B$12:$B$521,B121,'PARA PAGO LISTO trabajando '!$I$12:$I$521)</f>
        <v>178553.07</v>
      </c>
    </row>
    <row r="122" spans="2:3" ht="15">
      <c r="B122" s="23" t="s">
        <v>201</v>
      </c>
      <c r="C122" s="32">
        <f>SUMIF('PARA PAGO LISTO trabajando '!$B$12:$B$521,B122,'PARA PAGO LISTO trabajando '!$I$12:$I$521)</f>
        <v>261328.7</v>
      </c>
    </row>
    <row r="123" spans="2:3" ht="15">
      <c r="B123" s="23" t="s">
        <v>547</v>
      </c>
      <c r="C123" s="32">
        <f>SUMIF('PARA PAGO LISTO trabajando '!$B$12:$B$521,B123,'PARA PAGO LISTO trabajando '!$I$12:$I$521)</f>
        <v>177781.86</v>
      </c>
    </row>
    <row r="124" spans="2:3" ht="15">
      <c r="B124" s="23" t="s">
        <v>588</v>
      </c>
      <c r="C124" s="32">
        <f>SUMIF('PARA PAGO LISTO trabajando '!$B$12:$B$521,B124,'PARA PAGO LISTO trabajando '!$I$12:$I$521)</f>
        <v>68204</v>
      </c>
    </row>
    <row r="125" spans="2:3" ht="15">
      <c r="B125" s="23" t="s">
        <v>260</v>
      </c>
      <c r="C125" s="32">
        <f>SUMIF('PARA PAGO LISTO trabajando '!$B$12:$B$521,B125,'PARA PAGO LISTO trabajando '!$I$12:$I$521)</f>
        <v>3248</v>
      </c>
    </row>
    <row r="126" spans="2:4" ht="15">
      <c r="B126" s="23" t="s">
        <v>215</v>
      </c>
      <c r="C126" s="32">
        <f>SUMIF('PARA PAGO LISTO trabajando '!$B$12:$B$521,B126,'PARA PAGO LISTO trabajando '!$I$12:$I$521)</f>
        <v>237160.5</v>
      </c>
      <c r="D126" s="20" t="s">
        <v>308</v>
      </c>
    </row>
    <row r="127" spans="2:3" ht="15">
      <c r="B127" s="23" t="s">
        <v>38</v>
      </c>
      <c r="C127" s="32">
        <f>SUMIF('PARA PAGO LISTO trabajando '!$B$12:$B$521,B127,'PARA PAGO LISTO trabajando '!$I$12:$I$521)</f>
        <v>1104456.4</v>
      </c>
    </row>
    <row r="128" spans="2:3" ht="15">
      <c r="B128" s="23" t="s">
        <v>484</v>
      </c>
      <c r="C128" s="32">
        <f>SUMIF('PARA PAGO LISTO trabajando '!$B$12:$B$521,B128,'PARA PAGO LISTO trabajando '!$I$12:$I$521)</f>
        <v>137001.8</v>
      </c>
    </row>
    <row r="129" spans="2:3" ht="15">
      <c r="B129" s="23" t="s">
        <v>7</v>
      </c>
      <c r="C129" s="32">
        <f>SUMIF('PARA PAGO LISTO trabajando '!$B$12:$B$521,B129,'PARA PAGO LISTO trabajando '!$I$12:$I$521)</f>
        <v>439951.2</v>
      </c>
    </row>
    <row r="130" spans="2:3" ht="15">
      <c r="B130" s="23" t="s">
        <v>580</v>
      </c>
      <c r="C130" s="32">
        <f>SUMIF('PARA PAGO LISTO trabajando '!$B$12:$B$521,B130,'PARA PAGO LISTO trabajando '!$I$12:$I$521)</f>
        <v>29783.2</v>
      </c>
    </row>
    <row r="131" spans="2:3" ht="15">
      <c r="B131" s="23" t="s">
        <v>575</v>
      </c>
      <c r="C131" s="32">
        <f>SUMIF('PARA PAGO LISTO trabajando '!$B$12:$B$521,B131,'PARA PAGO LISTO trabajando '!$I$12:$I$521)</f>
        <v>73346</v>
      </c>
    </row>
    <row r="132" spans="2:3" ht="15">
      <c r="B132" s="23" t="s">
        <v>37</v>
      </c>
      <c r="C132" s="32">
        <f>SUMIF('PARA PAGO LISTO trabajando '!$B$12:$B$521,B132,'PARA PAGO LISTO trabajando '!$I$12:$I$521)</f>
        <v>310289.44000000006</v>
      </c>
    </row>
    <row r="133" spans="2:3" ht="15">
      <c r="B133" s="23" t="s">
        <v>28</v>
      </c>
      <c r="C133" s="32">
        <f>SUMIF('PARA PAGO LISTO trabajando '!$B$12:$B$521,B133,'PARA PAGO LISTO trabajando '!$I$12:$I$521)</f>
        <v>206760.02</v>
      </c>
    </row>
    <row r="134" spans="2:3" ht="15">
      <c r="B134" s="23" t="s">
        <v>485</v>
      </c>
      <c r="C134" s="32">
        <f>SUMIF('PARA PAGO LISTO trabajando '!$B$12:$B$521,B134,'PARA PAGO LISTO trabajando '!$I$12:$I$521)</f>
        <v>656095.16</v>
      </c>
    </row>
    <row r="135" spans="2:3" ht="15">
      <c r="B135" s="23" t="s">
        <v>577</v>
      </c>
      <c r="C135" s="32">
        <f>SUMIF('PARA PAGO LISTO trabajando '!$B$12:$B$521,B135,'PARA PAGO LISTO trabajando '!$I$12:$I$521)</f>
        <v>38314.6</v>
      </c>
    </row>
    <row r="136" spans="2:3" ht="15">
      <c r="B136" s="23" t="s">
        <v>571</v>
      </c>
      <c r="C136" s="32">
        <f>SUMIF('PARA PAGO LISTO trabajando '!$B$12:$B$521,B136,'PARA PAGO LISTO trabajando '!$I$12:$I$521)</f>
        <v>40540.79</v>
      </c>
    </row>
    <row r="137" spans="2:3" ht="15">
      <c r="B137" s="23" t="s">
        <v>545</v>
      </c>
      <c r="C137" s="32">
        <f>SUMIF('PARA PAGO LISTO trabajando '!$B$12:$B$521,B137,'PARA PAGO LISTO trabajando '!$I$12:$I$521)</f>
        <v>317325.6</v>
      </c>
    </row>
    <row r="138" spans="2:3" ht="15">
      <c r="B138" s="23" t="s">
        <v>601</v>
      </c>
      <c r="C138" s="32">
        <f>SUMIF('PARA PAGO LISTO trabajando '!$B$12:$B$521,B138,'PARA PAGO LISTO trabajando '!$I$12:$I$521)</f>
        <v>463500</v>
      </c>
    </row>
    <row r="139" spans="2:3" ht="15">
      <c r="B139" s="23" t="s">
        <v>173</v>
      </c>
      <c r="C139" s="32">
        <f>SUMIF('PARA PAGO LISTO trabajando '!$B$12:$B$521,B139,'PARA PAGO LISTO trabajando '!$I$12:$I$521)</f>
        <v>26134.96</v>
      </c>
    </row>
    <row r="140" spans="2:3" ht="15">
      <c r="B140" s="23" t="s">
        <v>595</v>
      </c>
      <c r="C140" s="32">
        <f>SUMIF('PARA PAGO LISTO trabajando '!$B$12:$B$521,B140,'PARA PAGO LISTO trabajando '!$I$12:$I$521)</f>
        <v>16941.57</v>
      </c>
    </row>
    <row r="141" spans="2:3" ht="15">
      <c r="B141" s="23" t="s">
        <v>567</v>
      </c>
      <c r="C141" s="32">
        <f>SUMIF('PARA PAGO LISTO trabajando '!$B$12:$B$521,B141,'PARA PAGO LISTO trabajando '!$I$12:$I$521)</f>
        <v>196352</v>
      </c>
    </row>
    <row r="142" spans="2:3" ht="15">
      <c r="B142" s="23" t="s">
        <v>30</v>
      </c>
      <c r="C142" s="32">
        <f>SUMIF('PARA PAGO LISTO trabajando '!$B$12:$B$521,B142,'PARA PAGO LISTO trabajando '!$I$12:$I$521)</f>
        <v>639560</v>
      </c>
    </row>
    <row r="143" spans="2:3" ht="15">
      <c r="B143" s="23" t="s">
        <v>264</v>
      </c>
      <c r="C143" s="32">
        <f>SUMIF('PARA PAGO LISTO trabajando '!$B$12:$B$521,B143,'PARA PAGO LISTO trabajando '!$I$12:$I$521)</f>
        <v>344501</v>
      </c>
    </row>
    <row r="144" spans="2:3" ht="21">
      <c r="B144" s="33" t="s">
        <v>789</v>
      </c>
      <c r="C144" s="34">
        <f>SUM(C1:C143)</f>
        <v>70727565.93999997</v>
      </c>
    </row>
    <row r="145" ht="15">
      <c r="B145" s="18"/>
    </row>
    <row r="146" ht="15">
      <c r="B146" s="18"/>
    </row>
    <row r="147" ht="15">
      <c r="B147" s="18"/>
    </row>
    <row r="148" ht="15">
      <c r="B148" s="18"/>
    </row>
    <row r="149" ht="15">
      <c r="B149" s="18"/>
    </row>
    <row r="150" ht="15">
      <c r="B150" s="18"/>
    </row>
    <row r="151" ht="15">
      <c r="B151" s="18"/>
    </row>
    <row r="152" ht="15">
      <c r="B152" s="18"/>
    </row>
    <row r="153" ht="15">
      <c r="B153" s="18"/>
    </row>
    <row r="154" ht="15">
      <c r="B154" s="18"/>
    </row>
    <row r="155" ht="15">
      <c r="B155" s="18"/>
    </row>
    <row r="156" ht="15">
      <c r="B156" s="18"/>
    </row>
    <row r="157" ht="15">
      <c r="B157" s="18"/>
    </row>
    <row r="158" ht="15">
      <c r="B158" s="18"/>
    </row>
    <row r="159" ht="15">
      <c r="B159" s="18"/>
    </row>
    <row r="160" ht="15">
      <c r="B160" s="18"/>
    </row>
    <row r="161" ht="15">
      <c r="B161" s="18"/>
    </row>
    <row r="162" ht="15">
      <c r="B162" s="18"/>
    </row>
    <row r="163" ht="15">
      <c r="B163" s="18"/>
    </row>
    <row r="164" ht="15">
      <c r="B164" s="18"/>
    </row>
    <row r="165" ht="15">
      <c r="B165" s="18"/>
    </row>
    <row r="166" ht="15">
      <c r="B166" s="18"/>
    </row>
    <row r="167" ht="15">
      <c r="B167" s="18"/>
    </row>
    <row r="168" ht="15">
      <c r="B168" s="18"/>
    </row>
    <row r="169" ht="15">
      <c r="B169" s="18"/>
    </row>
    <row r="170" ht="15">
      <c r="B170" s="18"/>
    </row>
    <row r="171" ht="15">
      <c r="B171" s="18"/>
    </row>
    <row r="172" ht="15">
      <c r="B172" s="18"/>
    </row>
    <row r="173" ht="15">
      <c r="B173" s="18"/>
    </row>
    <row r="174" ht="15">
      <c r="B174" s="18"/>
    </row>
    <row r="175" ht="15">
      <c r="B175" s="18"/>
    </row>
    <row r="176" ht="15">
      <c r="B176" s="18"/>
    </row>
    <row r="177" ht="15">
      <c r="B177" s="18"/>
    </row>
    <row r="178" ht="15">
      <c r="B178" s="18"/>
    </row>
    <row r="179" ht="15">
      <c r="B179" s="18"/>
    </row>
    <row r="180" ht="15">
      <c r="B180" s="18"/>
    </row>
    <row r="181" ht="15">
      <c r="B181" s="18"/>
    </row>
    <row r="182" ht="15">
      <c r="B182" s="18"/>
    </row>
    <row r="183" ht="15">
      <c r="B183" s="18"/>
    </row>
    <row r="184" ht="15">
      <c r="B184" s="18"/>
    </row>
    <row r="185" ht="15">
      <c r="B185" s="18"/>
    </row>
    <row r="186" ht="15">
      <c r="B186" s="18"/>
    </row>
    <row r="187" ht="15">
      <c r="B187" s="18"/>
    </row>
    <row r="188" ht="15">
      <c r="B188" s="18"/>
    </row>
    <row r="189" ht="15">
      <c r="B189" s="18"/>
    </row>
    <row r="190" ht="15">
      <c r="B190" s="18"/>
    </row>
    <row r="191" ht="15">
      <c r="B191" s="18"/>
    </row>
    <row r="192" ht="15">
      <c r="B192" s="18"/>
    </row>
    <row r="193" ht="15">
      <c r="B193" s="18"/>
    </row>
    <row r="194" ht="15">
      <c r="B194" s="18"/>
    </row>
    <row r="195" ht="15">
      <c r="B195" s="18"/>
    </row>
    <row r="196" ht="15">
      <c r="B196" s="18"/>
    </row>
    <row r="197" ht="15">
      <c r="B197" s="18"/>
    </row>
    <row r="198" ht="15">
      <c r="B198" s="18"/>
    </row>
    <row r="199" ht="15">
      <c r="B199" s="18"/>
    </row>
    <row r="200" ht="15">
      <c r="B200" s="18"/>
    </row>
    <row r="201" ht="15">
      <c r="B201" s="18"/>
    </row>
    <row r="202" ht="15">
      <c r="B202" s="18"/>
    </row>
    <row r="203" ht="15">
      <c r="B203" s="18"/>
    </row>
    <row r="204" ht="15">
      <c r="B204" s="18"/>
    </row>
    <row r="205" ht="15">
      <c r="B205" s="18"/>
    </row>
    <row r="206" ht="15">
      <c r="B206" s="18"/>
    </row>
    <row r="207" ht="15">
      <c r="B207" s="18"/>
    </row>
    <row r="208" ht="15">
      <c r="B208" s="18"/>
    </row>
    <row r="209" ht="15">
      <c r="B209" s="18"/>
    </row>
    <row r="210" ht="15">
      <c r="B210" s="18"/>
    </row>
    <row r="211" ht="15">
      <c r="B211" s="18"/>
    </row>
    <row r="212" ht="15">
      <c r="B212" s="18"/>
    </row>
    <row r="213" ht="15">
      <c r="B213" s="18"/>
    </row>
    <row r="214" ht="15">
      <c r="B214" s="18"/>
    </row>
    <row r="215" ht="15">
      <c r="B215" s="18"/>
    </row>
    <row r="216" ht="15">
      <c r="B216" s="18"/>
    </row>
    <row r="217" ht="15">
      <c r="B217" s="18"/>
    </row>
    <row r="218" ht="15">
      <c r="B218" s="18"/>
    </row>
    <row r="219" ht="15">
      <c r="B219" s="18"/>
    </row>
    <row r="220" ht="15">
      <c r="B220" s="18"/>
    </row>
    <row r="221" ht="15">
      <c r="B221" s="18"/>
    </row>
    <row r="222" ht="15">
      <c r="B222" s="18"/>
    </row>
    <row r="223" ht="15">
      <c r="B223" s="18"/>
    </row>
    <row r="224" ht="15">
      <c r="B224" s="18"/>
    </row>
    <row r="225" ht="15">
      <c r="B225" s="18"/>
    </row>
    <row r="226" ht="15">
      <c r="B226" s="18"/>
    </row>
    <row r="227" ht="15">
      <c r="B227" s="18"/>
    </row>
    <row r="228" ht="15">
      <c r="B228" s="18"/>
    </row>
    <row r="229" ht="15">
      <c r="B229" s="18"/>
    </row>
    <row r="230" ht="15">
      <c r="B230" s="18"/>
    </row>
    <row r="231" ht="15">
      <c r="B231" s="18"/>
    </row>
    <row r="232" ht="15">
      <c r="B232" s="18"/>
    </row>
    <row r="233" ht="15">
      <c r="B233" s="18"/>
    </row>
    <row r="234" ht="15">
      <c r="B234" s="18"/>
    </row>
    <row r="235" ht="15">
      <c r="B235" s="18"/>
    </row>
    <row r="236" ht="15">
      <c r="B236" s="18"/>
    </row>
    <row r="237" ht="15">
      <c r="B237" s="18"/>
    </row>
    <row r="238" ht="15">
      <c r="B238" s="18"/>
    </row>
    <row r="239" ht="15">
      <c r="B239" s="18"/>
    </row>
    <row r="240" ht="15">
      <c r="B240" s="18"/>
    </row>
    <row r="241" ht="15">
      <c r="B241" s="18"/>
    </row>
    <row r="242" ht="15">
      <c r="B242" s="18"/>
    </row>
    <row r="243" ht="15">
      <c r="B243" s="18"/>
    </row>
    <row r="244" ht="15">
      <c r="B244" s="18"/>
    </row>
    <row r="245" ht="15">
      <c r="B245" s="18"/>
    </row>
    <row r="246" ht="15">
      <c r="B246" s="18"/>
    </row>
    <row r="247" ht="15">
      <c r="B247" s="18"/>
    </row>
    <row r="248" ht="15">
      <c r="B248" s="18"/>
    </row>
    <row r="249" ht="15">
      <c r="B249" s="18"/>
    </row>
    <row r="250" ht="15">
      <c r="B250" s="18"/>
    </row>
    <row r="251" ht="15">
      <c r="B251" s="18"/>
    </row>
    <row r="252" ht="15">
      <c r="B252" s="18"/>
    </row>
    <row r="253" ht="15">
      <c r="B253" s="18"/>
    </row>
    <row r="254" ht="15">
      <c r="B254" s="18"/>
    </row>
    <row r="255" ht="15">
      <c r="B255" s="18"/>
    </row>
    <row r="256" ht="15">
      <c r="B256" s="18"/>
    </row>
    <row r="257" ht="15">
      <c r="B257" s="18"/>
    </row>
    <row r="258" ht="15">
      <c r="B258" s="18"/>
    </row>
    <row r="259" ht="15">
      <c r="B259" s="18"/>
    </row>
    <row r="260" ht="15">
      <c r="B260" s="18"/>
    </row>
    <row r="261" ht="15">
      <c r="B261" s="18"/>
    </row>
    <row r="262" ht="15">
      <c r="B262" s="18"/>
    </row>
    <row r="263" ht="15">
      <c r="B263" s="18"/>
    </row>
    <row r="264" ht="15">
      <c r="B264" s="18"/>
    </row>
    <row r="265" ht="15">
      <c r="B265" s="18"/>
    </row>
    <row r="266" ht="15">
      <c r="B266" s="18"/>
    </row>
    <row r="267" ht="15">
      <c r="B267" s="18"/>
    </row>
    <row r="268" ht="15">
      <c r="B268" s="18"/>
    </row>
    <row r="269" ht="15">
      <c r="B269" s="18"/>
    </row>
    <row r="270" ht="15">
      <c r="B270" s="18"/>
    </row>
    <row r="271" ht="15">
      <c r="B271" s="18"/>
    </row>
    <row r="272" ht="15">
      <c r="B272" s="18"/>
    </row>
    <row r="273" ht="15">
      <c r="B273" s="18"/>
    </row>
    <row r="274" ht="15">
      <c r="B274" s="18"/>
    </row>
    <row r="275" ht="15">
      <c r="B275" s="18"/>
    </row>
    <row r="276" ht="15">
      <c r="B276" s="18"/>
    </row>
    <row r="277" ht="15">
      <c r="B277" s="18"/>
    </row>
    <row r="278" ht="15">
      <c r="B278" s="18"/>
    </row>
    <row r="279" ht="15">
      <c r="B279" s="18"/>
    </row>
    <row r="280" ht="15">
      <c r="B280" s="18"/>
    </row>
    <row r="281" ht="15">
      <c r="B281" s="18"/>
    </row>
    <row r="282" ht="15">
      <c r="B282" s="18"/>
    </row>
    <row r="283" ht="15">
      <c r="B283" s="18"/>
    </row>
    <row r="284" ht="15">
      <c r="B284" s="18"/>
    </row>
    <row r="285" ht="15">
      <c r="B285" s="18"/>
    </row>
    <row r="286" ht="15">
      <c r="B286" s="18"/>
    </row>
    <row r="287" ht="15">
      <c r="B287" s="18"/>
    </row>
    <row r="288" ht="15">
      <c r="B288" s="18"/>
    </row>
    <row r="289" ht="15">
      <c r="B289" s="18"/>
    </row>
    <row r="290" ht="15">
      <c r="B290" s="18"/>
    </row>
    <row r="291" ht="15">
      <c r="B291" s="18"/>
    </row>
    <row r="292" ht="15">
      <c r="B292" s="18"/>
    </row>
    <row r="293" ht="15">
      <c r="B293" s="18"/>
    </row>
    <row r="294" ht="15">
      <c r="B294" s="18"/>
    </row>
    <row r="295" ht="15">
      <c r="B295" s="18"/>
    </row>
    <row r="296" ht="15">
      <c r="B296" s="18"/>
    </row>
    <row r="297" ht="15">
      <c r="B297" s="18"/>
    </row>
    <row r="298" ht="15">
      <c r="B298" s="18"/>
    </row>
    <row r="299" ht="15">
      <c r="B299" s="18"/>
    </row>
    <row r="300" ht="15">
      <c r="B300" s="18"/>
    </row>
    <row r="301" ht="15">
      <c r="B301" s="18"/>
    </row>
    <row r="302" ht="15">
      <c r="B302" s="18"/>
    </row>
    <row r="303" ht="15">
      <c r="B303" s="18"/>
    </row>
    <row r="304" ht="15">
      <c r="B304" s="18"/>
    </row>
    <row r="305" ht="15">
      <c r="B305" s="18"/>
    </row>
    <row r="306" ht="15">
      <c r="B306" s="18"/>
    </row>
    <row r="307" ht="15">
      <c r="B307" s="18"/>
    </row>
    <row r="308" ht="15">
      <c r="B308" s="18"/>
    </row>
    <row r="309" ht="15">
      <c r="B309" s="18"/>
    </row>
    <row r="310" ht="15">
      <c r="B310" s="18"/>
    </row>
    <row r="311" ht="15">
      <c r="B311" s="18"/>
    </row>
    <row r="312" ht="15">
      <c r="B312" s="18"/>
    </row>
    <row r="313" ht="15">
      <c r="B313" s="18"/>
    </row>
    <row r="314" ht="15">
      <c r="B314" s="18"/>
    </row>
    <row r="315" ht="15">
      <c r="B315" s="18"/>
    </row>
    <row r="316" ht="15">
      <c r="B316" s="18"/>
    </row>
    <row r="317" ht="15">
      <c r="B317" s="18"/>
    </row>
    <row r="318" ht="15">
      <c r="B318" s="18"/>
    </row>
    <row r="319" ht="15">
      <c r="B319" s="18"/>
    </row>
    <row r="320" ht="15">
      <c r="B320" s="18"/>
    </row>
    <row r="321" ht="15">
      <c r="B321" s="18"/>
    </row>
    <row r="322" ht="15">
      <c r="B322" s="18"/>
    </row>
    <row r="323" ht="15">
      <c r="B323" s="18"/>
    </row>
    <row r="324" ht="15">
      <c r="B324" s="18"/>
    </row>
    <row r="325" ht="15">
      <c r="B325" s="18"/>
    </row>
    <row r="326" ht="15">
      <c r="B326" s="18"/>
    </row>
    <row r="327" ht="15">
      <c r="B327" s="18"/>
    </row>
    <row r="328" ht="15">
      <c r="B328" s="18"/>
    </row>
    <row r="329" ht="15">
      <c r="B329" s="18"/>
    </row>
    <row r="330" ht="15">
      <c r="B330" s="18"/>
    </row>
    <row r="331" ht="15">
      <c r="B331" s="18"/>
    </row>
    <row r="332" ht="15">
      <c r="B332" s="18"/>
    </row>
    <row r="333" ht="15">
      <c r="B333" s="18"/>
    </row>
    <row r="334" ht="15">
      <c r="B334" s="18"/>
    </row>
    <row r="335" ht="15">
      <c r="B335" s="18"/>
    </row>
    <row r="336" ht="15">
      <c r="B336" s="18"/>
    </row>
    <row r="337" ht="15">
      <c r="B337" s="18"/>
    </row>
    <row r="338" ht="15">
      <c r="B338" s="18"/>
    </row>
    <row r="339" ht="15">
      <c r="B339" s="18"/>
    </row>
    <row r="340" ht="15">
      <c r="B340" s="18"/>
    </row>
    <row r="341" ht="15">
      <c r="B341" s="18"/>
    </row>
    <row r="342" ht="15">
      <c r="B342" s="18"/>
    </row>
    <row r="343" ht="15">
      <c r="B343" s="18"/>
    </row>
    <row r="344" ht="15">
      <c r="B344" s="18"/>
    </row>
    <row r="345" ht="15">
      <c r="B345" s="18"/>
    </row>
    <row r="346" ht="15">
      <c r="B346" s="18"/>
    </row>
    <row r="347" ht="15">
      <c r="B347" s="18"/>
    </row>
    <row r="348" ht="15">
      <c r="B348" s="18"/>
    </row>
    <row r="349" ht="15">
      <c r="B349" s="18"/>
    </row>
    <row r="350" ht="15">
      <c r="B350" s="18"/>
    </row>
    <row r="351" ht="15">
      <c r="B351" s="18"/>
    </row>
    <row r="352" ht="15">
      <c r="B352" s="18"/>
    </row>
    <row r="353" ht="15">
      <c r="B353" s="18"/>
    </row>
    <row r="354" ht="15">
      <c r="B354" s="18"/>
    </row>
    <row r="355" ht="15">
      <c r="B355" s="18"/>
    </row>
    <row r="356" ht="15">
      <c r="B356" s="18"/>
    </row>
    <row r="357" ht="15">
      <c r="B357" s="18"/>
    </row>
    <row r="358" ht="15">
      <c r="B358" s="18"/>
    </row>
    <row r="359" ht="15">
      <c r="B359" s="18"/>
    </row>
    <row r="360" ht="15">
      <c r="B360" s="18"/>
    </row>
    <row r="361" ht="15">
      <c r="B361" s="18"/>
    </row>
    <row r="362" ht="15">
      <c r="B362" s="18"/>
    </row>
    <row r="363" ht="15">
      <c r="B363" s="18"/>
    </row>
    <row r="364" ht="15">
      <c r="B364" s="18"/>
    </row>
    <row r="365" ht="15">
      <c r="B365" s="18"/>
    </row>
    <row r="366" ht="15">
      <c r="B366" s="18"/>
    </row>
    <row r="367" ht="15">
      <c r="B367" s="18"/>
    </row>
    <row r="368" ht="15">
      <c r="B368" s="18"/>
    </row>
    <row r="369" ht="15">
      <c r="B369" s="18"/>
    </row>
    <row r="370" ht="15">
      <c r="B370" s="18"/>
    </row>
    <row r="371" ht="15">
      <c r="B371" s="18"/>
    </row>
    <row r="372" ht="15">
      <c r="B372" s="18"/>
    </row>
    <row r="373" ht="15">
      <c r="B373" s="18"/>
    </row>
    <row r="374" ht="15">
      <c r="B374" s="18"/>
    </row>
    <row r="375" ht="15">
      <c r="B375" s="18"/>
    </row>
    <row r="376" ht="15">
      <c r="B376" s="18"/>
    </row>
    <row r="377" ht="15">
      <c r="B377" s="18"/>
    </row>
    <row r="378" ht="15">
      <c r="B378" s="18"/>
    </row>
    <row r="379" ht="15">
      <c r="B379" s="18"/>
    </row>
    <row r="380" ht="15">
      <c r="B380" s="18"/>
    </row>
    <row r="381" ht="15">
      <c r="B381" s="18"/>
    </row>
    <row r="382" ht="15">
      <c r="B382" s="18"/>
    </row>
    <row r="383" ht="15">
      <c r="B383" s="18"/>
    </row>
    <row r="384" ht="15">
      <c r="B384" s="18"/>
    </row>
    <row r="385" ht="15">
      <c r="B385" s="18"/>
    </row>
    <row r="386" ht="15">
      <c r="B386" s="18"/>
    </row>
    <row r="387" ht="15">
      <c r="B387" s="18"/>
    </row>
    <row r="388" ht="15">
      <c r="B388" s="18"/>
    </row>
    <row r="389" ht="15">
      <c r="B389" s="18"/>
    </row>
    <row r="390" ht="15">
      <c r="B390" s="18"/>
    </row>
    <row r="391" ht="15">
      <c r="B391" s="18"/>
    </row>
    <row r="392" ht="15">
      <c r="B392" s="18"/>
    </row>
    <row r="393" ht="15">
      <c r="B393" s="18"/>
    </row>
    <row r="394" ht="15">
      <c r="B394" s="18"/>
    </row>
    <row r="395" ht="15">
      <c r="B395" s="18"/>
    </row>
    <row r="396" ht="15">
      <c r="B396" s="18"/>
    </row>
    <row r="397" ht="15">
      <c r="B397" s="18"/>
    </row>
    <row r="398" ht="15">
      <c r="B398" s="18"/>
    </row>
    <row r="399" ht="15">
      <c r="B399" s="18"/>
    </row>
    <row r="400" ht="15">
      <c r="B400" s="18"/>
    </row>
    <row r="401" ht="15">
      <c r="B401" s="18"/>
    </row>
    <row r="402" ht="15">
      <c r="B402" s="18"/>
    </row>
    <row r="403" ht="15">
      <c r="B403" s="18"/>
    </row>
    <row r="404" ht="15">
      <c r="B404" s="18"/>
    </row>
    <row r="405" ht="15">
      <c r="B405" s="18"/>
    </row>
    <row r="406" ht="15">
      <c r="B406" s="18"/>
    </row>
    <row r="407" ht="15">
      <c r="B407" s="18"/>
    </row>
    <row r="408" ht="15">
      <c r="B408" s="18"/>
    </row>
    <row r="409" ht="15">
      <c r="B409" s="18"/>
    </row>
    <row r="410" ht="15">
      <c r="B410" s="18"/>
    </row>
    <row r="411" ht="15">
      <c r="B411" s="18"/>
    </row>
    <row r="412" ht="15">
      <c r="B412" s="18"/>
    </row>
    <row r="413" ht="15">
      <c r="B413" s="18"/>
    </row>
    <row r="414" ht="15">
      <c r="B414" s="18"/>
    </row>
    <row r="415" ht="15">
      <c r="B415" s="18"/>
    </row>
    <row r="416" ht="15">
      <c r="B416" s="18"/>
    </row>
    <row r="417" ht="15">
      <c r="B417" s="18"/>
    </row>
    <row r="418" ht="15">
      <c r="B418" s="18"/>
    </row>
    <row r="419" ht="15">
      <c r="B419" s="18"/>
    </row>
    <row r="420" ht="15">
      <c r="B420" s="18"/>
    </row>
    <row r="421" ht="15">
      <c r="B421" s="18"/>
    </row>
    <row r="422" ht="15">
      <c r="B422" s="18"/>
    </row>
    <row r="423" ht="15">
      <c r="B423" s="18"/>
    </row>
    <row r="424" ht="15">
      <c r="B424" s="18"/>
    </row>
    <row r="425" ht="15">
      <c r="B425" s="18"/>
    </row>
    <row r="426" ht="15">
      <c r="B426" s="18"/>
    </row>
    <row r="427" ht="15">
      <c r="B427" s="18"/>
    </row>
    <row r="428" ht="15">
      <c r="B428" s="18"/>
    </row>
    <row r="429" ht="15">
      <c r="B429" s="18"/>
    </row>
    <row r="430" ht="15">
      <c r="B430" s="18"/>
    </row>
    <row r="431" ht="15">
      <c r="B431" s="18"/>
    </row>
    <row r="432" ht="15">
      <c r="B432" s="18"/>
    </row>
    <row r="433" ht="15">
      <c r="B433" s="18"/>
    </row>
    <row r="434" ht="15">
      <c r="B434" s="18"/>
    </row>
    <row r="435" ht="15">
      <c r="B435" s="18"/>
    </row>
    <row r="436" ht="15">
      <c r="B436" s="18"/>
    </row>
    <row r="437" ht="15">
      <c r="B437" s="18"/>
    </row>
    <row r="438" ht="15">
      <c r="B438" s="18"/>
    </row>
    <row r="439" ht="15">
      <c r="B439" s="18"/>
    </row>
    <row r="440" ht="15">
      <c r="B440" s="18"/>
    </row>
    <row r="441" ht="15">
      <c r="B441" s="18"/>
    </row>
    <row r="442" ht="15">
      <c r="B442" s="18"/>
    </row>
    <row r="443" ht="15">
      <c r="B443" s="18"/>
    </row>
    <row r="444" ht="15">
      <c r="B444" s="18"/>
    </row>
    <row r="445" ht="15">
      <c r="B445" s="18"/>
    </row>
    <row r="446" ht="15">
      <c r="B446" s="18"/>
    </row>
    <row r="447" ht="15">
      <c r="B447" s="18"/>
    </row>
    <row r="448" ht="15">
      <c r="B448" s="18"/>
    </row>
    <row r="449" ht="15">
      <c r="B449" s="18"/>
    </row>
    <row r="450" ht="15">
      <c r="B450" s="18"/>
    </row>
    <row r="451" ht="15">
      <c r="B451" s="18"/>
    </row>
    <row r="452" ht="15">
      <c r="B452" s="18"/>
    </row>
    <row r="453" ht="15">
      <c r="B453" s="18"/>
    </row>
    <row r="454" ht="15">
      <c r="B454" s="18"/>
    </row>
    <row r="455" ht="15">
      <c r="B455" s="18"/>
    </row>
    <row r="456" ht="15">
      <c r="B456" s="18"/>
    </row>
    <row r="457" ht="15">
      <c r="B457" s="18"/>
    </row>
    <row r="458" ht="15">
      <c r="B458" s="18"/>
    </row>
    <row r="459" ht="15">
      <c r="B459" s="18"/>
    </row>
    <row r="460" ht="15">
      <c r="B460" s="18"/>
    </row>
    <row r="461" ht="15">
      <c r="B461" s="18"/>
    </row>
    <row r="462" ht="15">
      <c r="B462" s="18"/>
    </row>
    <row r="463" ht="15">
      <c r="B463" s="18"/>
    </row>
    <row r="464" ht="15">
      <c r="B464" s="18"/>
    </row>
    <row r="465" ht="15">
      <c r="B465" s="18"/>
    </row>
    <row r="466" ht="15">
      <c r="B466" s="18"/>
    </row>
    <row r="467" ht="15">
      <c r="B467" s="18"/>
    </row>
    <row r="468" ht="15">
      <c r="B468" s="18"/>
    </row>
    <row r="469" ht="15">
      <c r="B469" s="18"/>
    </row>
    <row r="470" ht="15">
      <c r="B470" s="18"/>
    </row>
    <row r="471" ht="15">
      <c r="B471" s="18"/>
    </row>
    <row r="472" ht="15">
      <c r="B472" s="18"/>
    </row>
    <row r="473" ht="15">
      <c r="B473" s="18"/>
    </row>
    <row r="474" ht="15">
      <c r="B474" s="18"/>
    </row>
    <row r="475" ht="15">
      <c r="B475" s="18"/>
    </row>
    <row r="476" ht="15">
      <c r="B476" s="18"/>
    </row>
    <row r="477" ht="15">
      <c r="B477" s="18"/>
    </row>
    <row r="478" ht="15">
      <c r="B478" s="18"/>
    </row>
    <row r="479" ht="15">
      <c r="B479" s="18"/>
    </row>
    <row r="480" ht="15">
      <c r="B480" s="18"/>
    </row>
    <row r="481" ht="15">
      <c r="B481" s="18"/>
    </row>
    <row r="482" ht="15">
      <c r="B482" s="18"/>
    </row>
    <row r="483" ht="15">
      <c r="B483" s="18"/>
    </row>
    <row r="484" ht="15">
      <c r="B484" s="18"/>
    </row>
    <row r="485" ht="15">
      <c r="B485" s="18"/>
    </row>
    <row r="486" ht="15">
      <c r="B486" s="18"/>
    </row>
    <row r="487" ht="15">
      <c r="B487" s="18"/>
    </row>
    <row r="488" ht="15">
      <c r="B488" s="18"/>
    </row>
    <row r="489" ht="15">
      <c r="B489" s="18"/>
    </row>
    <row r="490" ht="15">
      <c r="B490" s="18"/>
    </row>
    <row r="491" ht="15">
      <c r="B491" s="18"/>
    </row>
    <row r="492" ht="15">
      <c r="B492" s="18"/>
    </row>
    <row r="493" ht="15">
      <c r="B493" s="18"/>
    </row>
    <row r="494" ht="15">
      <c r="B494" s="18"/>
    </row>
    <row r="495" ht="15">
      <c r="B495" s="18"/>
    </row>
    <row r="496" ht="15">
      <c r="B496" s="18"/>
    </row>
    <row r="497" ht="15">
      <c r="B497" s="18"/>
    </row>
    <row r="498" ht="15">
      <c r="B498" s="18"/>
    </row>
    <row r="499" ht="15">
      <c r="B499" s="18"/>
    </row>
    <row r="500" ht="15">
      <c r="B500" s="18"/>
    </row>
    <row r="501" ht="15">
      <c r="B501" s="18"/>
    </row>
    <row r="502" ht="15">
      <c r="B502" s="18"/>
    </row>
    <row r="503" ht="15">
      <c r="B503" s="18"/>
    </row>
    <row r="504" ht="15">
      <c r="B504" s="18"/>
    </row>
    <row r="505" ht="15">
      <c r="B505" s="18"/>
    </row>
    <row r="506" ht="15">
      <c r="B506" s="18"/>
    </row>
    <row r="507" ht="15">
      <c r="B507" s="18"/>
    </row>
    <row r="508" ht="15">
      <c r="B508" s="18"/>
    </row>
    <row r="509" ht="15">
      <c r="B509" s="18"/>
    </row>
    <row r="510" ht="15">
      <c r="B510" s="18"/>
    </row>
    <row r="511" ht="15">
      <c r="B511" s="18"/>
    </row>
    <row r="512" ht="15">
      <c r="B512" s="18"/>
    </row>
    <row r="513" ht="15">
      <c r="B513" s="18"/>
    </row>
    <row r="514" ht="15">
      <c r="B514" s="18"/>
    </row>
    <row r="515" ht="15">
      <c r="B515" s="18"/>
    </row>
    <row r="516" ht="15">
      <c r="B516" s="18"/>
    </row>
    <row r="517" ht="15">
      <c r="B517" s="18"/>
    </row>
    <row r="518" ht="15">
      <c r="B518" s="18"/>
    </row>
    <row r="519" ht="15">
      <c r="B519" s="18"/>
    </row>
    <row r="520" ht="15">
      <c r="B520" s="18"/>
    </row>
    <row r="521" ht="15">
      <c r="B521" s="18"/>
    </row>
    <row r="522" ht="15">
      <c r="B522" s="18"/>
    </row>
    <row r="523" ht="15">
      <c r="B523" s="18"/>
    </row>
    <row r="524" ht="15">
      <c r="B524" s="18"/>
    </row>
    <row r="525" ht="15">
      <c r="B525" s="18"/>
    </row>
    <row r="526" ht="15">
      <c r="B526" s="18"/>
    </row>
    <row r="527" ht="15">
      <c r="B527" s="18"/>
    </row>
    <row r="528" ht="15">
      <c r="B528" s="18"/>
    </row>
    <row r="529" ht="15">
      <c r="B529" s="18"/>
    </row>
    <row r="530" ht="15">
      <c r="B530" s="18"/>
    </row>
    <row r="531" ht="15">
      <c r="B531" s="18"/>
    </row>
    <row r="532" ht="15">
      <c r="B532" s="18"/>
    </row>
    <row r="533" ht="15">
      <c r="B533" s="18"/>
    </row>
    <row r="534" ht="15">
      <c r="B534" s="18"/>
    </row>
    <row r="535" ht="15">
      <c r="B535" s="18"/>
    </row>
    <row r="536" ht="15">
      <c r="B536" s="18"/>
    </row>
    <row r="537" ht="15">
      <c r="B537" s="18"/>
    </row>
    <row r="538" ht="15">
      <c r="B538" s="18"/>
    </row>
    <row r="539" ht="15">
      <c r="B539" s="18"/>
    </row>
    <row r="540" ht="15">
      <c r="B540" s="18"/>
    </row>
    <row r="541" ht="15">
      <c r="B541" s="18"/>
    </row>
    <row r="542" ht="15">
      <c r="B542" s="18"/>
    </row>
    <row r="543" ht="15">
      <c r="B543" s="18"/>
    </row>
    <row r="544" ht="15">
      <c r="B544" s="18"/>
    </row>
    <row r="545" ht="15">
      <c r="B545" s="18"/>
    </row>
    <row r="546" ht="15">
      <c r="B546" s="18"/>
    </row>
    <row r="547" ht="15">
      <c r="B547" s="18"/>
    </row>
    <row r="548" ht="15">
      <c r="B548" s="18"/>
    </row>
    <row r="549" ht="15">
      <c r="B549" s="18"/>
    </row>
    <row r="550" ht="15">
      <c r="B550" s="18"/>
    </row>
    <row r="551" ht="15">
      <c r="B551" s="18"/>
    </row>
    <row r="552" ht="15">
      <c r="B552" s="18"/>
    </row>
    <row r="553" ht="15">
      <c r="B553" s="18"/>
    </row>
    <row r="554" ht="15">
      <c r="B554" s="18"/>
    </row>
    <row r="555" ht="15">
      <c r="B555" s="18"/>
    </row>
    <row r="556" ht="15">
      <c r="B556" s="18"/>
    </row>
    <row r="557" ht="15">
      <c r="B557" s="18"/>
    </row>
    <row r="558" ht="15">
      <c r="B558" s="18"/>
    </row>
    <row r="559" ht="15">
      <c r="B559" s="18"/>
    </row>
    <row r="560" ht="15">
      <c r="B560" s="18"/>
    </row>
    <row r="561" ht="15">
      <c r="B561" s="18"/>
    </row>
    <row r="562" ht="15">
      <c r="B562" s="18"/>
    </row>
    <row r="563" ht="15">
      <c r="B563" s="18"/>
    </row>
    <row r="564" ht="15">
      <c r="B564" s="18"/>
    </row>
    <row r="565" ht="15">
      <c r="B565" s="18"/>
    </row>
    <row r="566" ht="15">
      <c r="B566" s="18"/>
    </row>
    <row r="567" ht="15">
      <c r="B567" s="18"/>
    </row>
    <row r="568" ht="15">
      <c r="B568" s="18"/>
    </row>
    <row r="569" ht="15">
      <c r="B569" s="18"/>
    </row>
    <row r="570" ht="15">
      <c r="B570" s="18"/>
    </row>
    <row r="571" ht="15">
      <c r="B571" s="18"/>
    </row>
    <row r="572" ht="15">
      <c r="B572" s="18"/>
    </row>
    <row r="573" ht="15">
      <c r="B573" s="18"/>
    </row>
    <row r="574" ht="15">
      <c r="B574" s="18"/>
    </row>
    <row r="575" ht="15">
      <c r="B575" s="18"/>
    </row>
    <row r="576" ht="15">
      <c r="B576" s="18"/>
    </row>
    <row r="577" ht="15">
      <c r="B577" s="18"/>
    </row>
    <row r="578" ht="15">
      <c r="B578" s="18"/>
    </row>
    <row r="579" ht="15">
      <c r="B579" s="18"/>
    </row>
    <row r="580" ht="15">
      <c r="B580" s="18"/>
    </row>
    <row r="581" ht="15">
      <c r="B581" s="18"/>
    </row>
    <row r="582" ht="15">
      <c r="B582" s="18"/>
    </row>
    <row r="583" ht="15">
      <c r="B583" s="18"/>
    </row>
    <row r="584" ht="15">
      <c r="B584" s="18"/>
    </row>
    <row r="585" ht="15">
      <c r="B585" s="18"/>
    </row>
    <row r="586" ht="15">
      <c r="B586" s="18"/>
    </row>
    <row r="587" ht="15">
      <c r="B587" s="18"/>
    </row>
    <row r="588" ht="15">
      <c r="B588" s="18"/>
    </row>
    <row r="589" ht="15">
      <c r="B589" s="18"/>
    </row>
    <row r="590" ht="15">
      <c r="B590" s="18"/>
    </row>
    <row r="591" ht="15">
      <c r="B591" s="18"/>
    </row>
    <row r="592" ht="15">
      <c r="B592" s="18"/>
    </row>
    <row r="593" ht="15">
      <c r="B593" s="18"/>
    </row>
    <row r="594" ht="15">
      <c r="B594" s="18"/>
    </row>
    <row r="595" ht="15">
      <c r="B595" s="18"/>
    </row>
    <row r="596" ht="15">
      <c r="B596" s="18"/>
    </row>
    <row r="597" ht="15">
      <c r="B597" s="18"/>
    </row>
    <row r="598" ht="15">
      <c r="B598" s="18"/>
    </row>
    <row r="599" ht="15">
      <c r="B599" s="18"/>
    </row>
    <row r="600" ht="15">
      <c r="B600" s="18"/>
    </row>
    <row r="601" ht="15">
      <c r="B601" s="18"/>
    </row>
    <row r="602" ht="15">
      <c r="B602" s="18"/>
    </row>
    <row r="603" ht="15">
      <c r="B603" s="18"/>
    </row>
    <row r="604" ht="15">
      <c r="B604" s="18"/>
    </row>
    <row r="605" ht="15">
      <c r="B605" s="18"/>
    </row>
    <row r="606" ht="15">
      <c r="B606" s="18"/>
    </row>
    <row r="607" ht="15">
      <c r="B607" s="18"/>
    </row>
    <row r="608" ht="15">
      <c r="B608" s="18"/>
    </row>
    <row r="609" ht="15">
      <c r="B609" s="18"/>
    </row>
    <row r="610" ht="15">
      <c r="B610" s="18"/>
    </row>
    <row r="611" ht="15">
      <c r="B611" s="18"/>
    </row>
    <row r="612" ht="15">
      <c r="B612" s="18"/>
    </row>
    <row r="613" ht="15">
      <c r="B613" s="18"/>
    </row>
    <row r="614" ht="15">
      <c r="B614" s="18"/>
    </row>
    <row r="615" ht="15">
      <c r="B615" s="18"/>
    </row>
    <row r="616" ht="15">
      <c r="B616" s="18"/>
    </row>
    <row r="617" ht="15">
      <c r="B617" s="18"/>
    </row>
    <row r="618" ht="15">
      <c r="B618" s="18"/>
    </row>
    <row r="619" ht="15">
      <c r="B619" s="18"/>
    </row>
    <row r="620" ht="15">
      <c r="B620" s="18"/>
    </row>
    <row r="621" ht="15">
      <c r="B621" s="18"/>
    </row>
    <row r="622" ht="15">
      <c r="B622" s="18"/>
    </row>
    <row r="623" ht="15">
      <c r="B623" s="18"/>
    </row>
    <row r="624" ht="15">
      <c r="B624" s="18"/>
    </row>
    <row r="625" ht="15">
      <c r="B625" s="18"/>
    </row>
    <row r="626" ht="15">
      <c r="B626" s="18"/>
    </row>
    <row r="627" ht="15">
      <c r="B627" s="18"/>
    </row>
    <row r="628" ht="15">
      <c r="B628" s="18"/>
    </row>
    <row r="629" ht="15">
      <c r="B629" s="18"/>
    </row>
    <row r="630" ht="15">
      <c r="B630" s="18"/>
    </row>
    <row r="631" ht="15">
      <c r="B631" s="18"/>
    </row>
    <row r="632" ht="15">
      <c r="B632" s="18"/>
    </row>
    <row r="633" ht="15">
      <c r="B633" s="18"/>
    </row>
    <row r="634" ht="15">
      <c r="B634" s="18"/>
    </row>
    <row r="635" ht="15">
      <c r="B635" s="18"/>
    </row>
    <row r="636" ht="15">
      <c r="B636" s="18"/>
    </row>
    <row r="637" ht="15">
      <c r="B637" s="18"/>
    </row>
    <row r="638" ht="15">
      <c r="B638" s="18"/>
    </row>
    <row r="639" ht="15">
      <c r="B639" s="18"/>
    </row>
    <row r="640" ht="15">
      <c r="B640" s="18"/>
    </row>
    <row r="641" ht="15">
      <c r="B641" s="18"/>
    </row>
    <row r="642" ht="15">
      <c r="B642" s="18"/>
    </row>
    <row r="643" ht="15">
      <c r="B643" s="18"/>
    </row>
    <row r="644" ht="15">
      <c r="B644" s="18"/>
    </row>
    <row r="645" ht="15">
      <c r="B645" s="18"/>
    </row>
    <row r="646" ht="15">
      <c r="B646" s="18"/>
    </row>
    <row r="647" ht="15">
      <c r="B647" s="18"/>
    </row>
    <row r="648" ht="15">
      <c r="B648" s="18"/>
    </row>
    <row r="649" ht="15">
      <c r="B649" s="18"/>
    </row>
    <row r="650" ht="15">
      <c r="B650" s="18"/>
    </row>
    <row r="651" ht="15">
      <c r="B651" s="18"/>
    </row>
    <row r="652" ht="15">
      <c r="B652" s="18"/>
    </row>
    <row r="653" ht="15">
      <c r="B653" s="18"/>
    </row>
    <row r="654" ht="15">
      <c r="B654" s="18"/>
    </row>
    <row r="655" ht="15">
      <c r="B655" s="18"/>
    </row>
    <row r="656" ht="15">
      <c r="B656" s="18"/>
    </row>
    <row r="657" ht="15">
      <c r="B657" s="18"/>
    </row>
    <row r="658" ht="15">
      <c r="B658" s="18"/>
    </row>
    <row r="659" ht="15">
      <c r="B659" s="18"/>
    </row>
    <row r="660" ht="15">
      <c r="B660" s="18"/>
    </row>
    <row r="661" ht="15">
      <c r="B661" s="18"/>
    </row>
    <row r="662" ht="15">
      <c r="B662" s="18"/>
    </row>
    <row r="663" ht="15">
      <c r="B663" s="18"/>
    </row>
    <row r="664" ht="15">
      <c r="B664" s="18"/>
    </row>
    <row r="665" ht="15">
      <c r="B665" s="18"/>
    </row>
    <row r="666" ht="15">
      <c r="B666" s="18"/>
    </row>
    <row r="667" ht="15">
      <c r="B667" s="18"/>
    </row>
    <row r="668" ht="15">
      <c r="B668" s="18"/>
    </row>
    <row r="669" ht="15">
      <c r="B669" s="18"/>
    </row>
    <row r="670" ht="15">
      <c r="B670" s="18"/>
    </row>
    <row r="671" ht="15">
      <c r="B671" s="18"/>
    </row>
    <row r="672" ht="15">
      <c r="B672" s="18"/>
    </row>
    <row r="673" ht="15">
      <c r="B673" s="18"/>
    </row>
    <row r="674" ht="15">
      <c r="B674" s="18"/>
    </row>
    <row r="675" ht="15">
      <c r="B675" s="18"/>
    </row>
    <row r="676" ht="15">
      <c r="B676" s="18"/>
    </row>
    <row r="677" ht="15">
      <c r="B677" s="18"/>
    </row>
    <row r="678" ht="15">
      <c r="B678" s="18"/>
    </row>
    <row r="679" ht="15">
      <c r="B679" s="18"/>
    </row>
    <row r="680" ht="15">
      <c r="B680" s="18"/>
    </row>
    <row r="681" ht="15">
      <c r="B681" s="18"/>
    </row>
    <row r="682" ht="15">
      <c r="B682" s="18"/>
    </row>
    <row r="683" ht="15">
      <c r="B683" s="18"/>
    </row>
    <row r="684" ht="15">
      <c r="B684" s="18"/>
    </row>
    <row r="685" ht="15">
      <c r="B685" s="18"/>
    </row>
    <row r="686" ht="15">
      <c r="B686" s="18"/>
    </row>
    <row r="687" ht="15">
      <c r="B687" s="18"/>
    </row>
    <row r="688" ht="15">
      <c r="B688" s="18"/>
    </row>
    <row r="689" ht="15">
      <c r="B689" s="18"/>
    </row>
    <row r="690" ht="15">
      <c r="B690" s="18"/>
    </row>
    <row r="691" ht="15">
      <c r="B691" s="18"/>
    </row>
    <row r="692" ht="15">
      <c r="B692" s="18"/>
    </row>
    <row r="693" ht="15">
      <c r="B693" s="18"/>
    </row>
    <row r="694" ht="15">
      <c r="B694" s="18"/>
    </row>
    <row r="695" ht="15">
      <c r="B695" s="18"/>
    </row>
    <row r="696" ht="15">
      <c r="B696" s="18"/>
    </row>
    <row r="697" ht="15">
      <c r="B697" s="18"/>
    </row>
    <row r="698" ht="15">
      <c r="B698" s="18"/>
    </row>
    <row r="699" ht="15">
      <c r="B699" s="18"/>
    </row>
    <row r="700" ht="15">
      <c r="B700" s="18"/>
    </row>
    <row r="701" ht="15">
      <c r="B701" s="18"/>
    </row>
    <row r="702" ht="15">
      <c r="B702" s="18"/>
    </row>
    <row r="703" ht="15">
      <c r="B703" s="18"/>
    </row>
    <row r="704" ht="15">
      <c r="B704" s="18"/>
    </row>
    <row r="705" ht="15">
      <c r="B705" s="18"/>
    </row>
    <row r="706" ht="15">
      <c r="B706" s="18"/>
    </row>
    <row r="707" ht="15">
      <c r="B707" s="18"/>
    </row>
    <row r="708" ht="15">
      <c r="B708" s="18"/>
    </row>
    <row r="709" ht="15">
      <c r="B709" s="18"/>
    </row>
    <row r="710" ht="15">
      <c r="B710" s="18"/>
    </row>
    <row r="711" ht="15">
      <c r="B711" s="18"/>
    </row>
    <row r="712" ht="15">
      <c r="B712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Mejía</dc:creator>
  <cp:keywords/>
  <dc:description/>
  <cp:lastModifiedBy>pdelcarmen</cp:lastModifiedBy>
  <cp:lastPrinted>2018-02-09T15:55:42Z</cp:lastPrinted>
  <dcterms:created xsi:type="dcterms:W3CDTF">2015-10-27T15:36:41Z</dcterms:created>
  <dcterms:modified xsi:type="dcterms:W3CDTF">2018-02-09T15:55:55Z</dcterms:modified>
  <cp:category/>
  <cp:version/>
  <cp:contentType/>
  <cp:contentStatus/>
</cp:coreProperties>
</file>